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Default Extension="png" ContentType="image/png"/>
  <Override PartName="/xl/activeX/activeX4.bin" ContentType="application/vnd.ms-office.activeX"/>
  <Override PartName="/xl/activeX/activeX9.xml" ContentType="application/vnd.ms-office.activeX+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drawings/drawing6.xml" ContentType="application/vnd.openxmlformats-officedocument.drawing+xml"/>
  <Override PartName="/xl/activeX/activeX7.xml" ContentType="application/vnd.ms-office.activeX+xml"/>
  <Override PartName="/xl/activeX/activeX8.xml" ContentType="application/vnd.ms-office.activeX+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Default Extension="emf" ContentType="image/x-emf"/>
  <Override PartName="/xl/drawings/drawing5.xml" ContentType="application/vnd.openxmlformats-officedocument.drawing+xml"/>
  <Override PartName="/xl/activeX/activeX5.xml" ContentType="application/vnd.ms-office.activeX+xml"/>
  <Override PartName="/xl/activeX/activeX6.xml" ContentType="application/vnd.ms-office.activeX+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activeX/activeX2.xml" ContentType="application/vnd.ms-office.activeX+xml"/>
  <Override PartName="/xl/activeX/activeX3.xml" ContentType="application/vnd.ms-office.activeX+xml"/>
  <Override PartName="/xl/activeX/activeX4.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gif" ContentType="image/gif"/>
  <Override PartName="/xl/activeX/activeX9.bin" ContentType="application/vnd.ms-office.activeX"/>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5.bin" ContentType="application/vnd.ms-office.activeX"/>
  <Override PartName="/xl/activeX/activeX6.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 yWindow="75" windowWidth="21240" windowHeight="14490" tabRatio="781"/>
  </bookViews>
  <sheets>
    <sheet name="statistic-snapshot-20180701" sheetId="4" r:id="rId1"/>
    <sheet name="rates" sheetId="5" r:id="rId2"/>
    <sheet name="AAA" sheetId="6" r:id="rId3"/>
    <sheet name="All Locations" sheetId="7" r:id="rId4"/>
    <sheet name="Participating" sheetId="8" r:id="rId5"/>
    <sheet name="Non Participating" sheetId="9" r:id="rId6"/>
    <sheet name="Participating link" sheetId="10" r:id="rId7"/>
  </sheets>
  <definedNames>
    <definedName name="_xlnm._FilterDatabase" localSheetId="0" hidden="1">'statistic-snapshot-20180701'!$A$1:$CF$335</definedName>
    <definedName name="_xlnm.Print_Area" localSheetId="0">'statistic-snapshot-20180701'!$C$1:$J$464</definedName>
  </definedNames>
  <calcPr calcId="125725"/>
</workbook>
</file>

<file path=xl/calcChain.xml><?xml version="1.0" encoding="utf-8"?>
<calcChain xmlns="http://schemas.openxmlformats.org/spreadsheetml/2006/main">
  <c r="L20" i="4"/>
  <c r="F20"/>
  <c r="F19"/>
  <c r="F451"/>
  <c r="L286"/>
  <c r="F286"/>
  <c r="A286"/>
  <c r="F359"/>
  <c r="L85"/>
  <c r="A301"/>
  <c r="L301"/>
  <c r="F301"/>
  <c r="K329"/>
  <c r="K333" s="1"/>
  <c r="L326"/>
  <c r="L325"/>
  <c r="L324"/>
  <c r="L323"/>
  <c r="L322"/>
  <c r="L321"/>
  <c r="L320"/>
  <c r="L319"/>
  <c r="L318"/>
  <c r="L317"/>
  <c r="L316"/>
  <c r="L315"/>
  <c r="L314"/>
  <c r="L313"/>
  <c r="L312"/>
  <c r="L311"/>
  <c r="L310"/>
  <c r="L309"/>
  <c r="L308"/>
  <c r="L307"/>
  <c r="L306"/>
  <c r="L305"/>
  <c r="L304"/>
  <c r="L303"/>
  <c r="L302"/>
  <c r="L300"/>
  <c r="L299"/>
  <c r="L298"/>
  <c r="L297"/>
  <c r="L296"/>
  <c r="L295"/>
  <c r="L294"/>
  <c r="L293"/>
  <c r="L292"/>
  <c r="L291"/>
  <c r="L290"/>
  <c r="L289"/>
  <c r="L288"/>
  <c r="L287"/>
  <c r="L285"/>
  <c r="L284"/>
  <c r="L283"/>
  <c r="L282"/>
  <c r="L281"/>
  <c r="L280"/>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8"/>
  <c r="L237"/>
  <c r="L236"/>
  <c r="L235"/>
  <c r="L234"/>
  <c r="L233"/>
  <c r="L232"/>
  <c r="L231"/>
  <c r="L230"/>
  <c r="L229"/>
  <c r="L228"/>
  <c r="L227"/>
  <c r="L226"/>
  <c r="L225"/>
  <c r="L224"/>
  <c r="L223"/>
  <c r="L222"/>
  <c r="L221"/>
  <c r="L220"/>
  <c r="L219"/>
  <c r="L218"/>
  <c r="L217"/>
  <c r="L216"/>
  <c r="L215"/>
  <c r="L214"/>
  <c r="L213"/>
  <c r="L212"/>
  <c r="L211"/>
  <c r="L210"/>
  <c r="L209"/>
  <c r="L208"/>
  <c r="L207"/>
  <c r="L206"/>
  <c r="L204"/>
  <c r="L203"/>
  <c r="L202"/>
  <c r="L201"/>
  <c r="L200"/>
  <c r="L199"/>
  <c r="L198"/>
  <c r="L197"/>
  <c r="L196"/>
  <c r="L195"/>
  <c r="L194"/>
  <c r="L193"/>
  <c r="L192"/>
  <c r="L191"/>
  <c r="L190"/>
  <c r="L189"/>
  <c r="L188"/>
  <c r="L187"/>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29"/>
  <c r="L128"/>
  <c r="L127"/>
  <c r="L126"/>
  <c r="L125"/>
  <c r="L124"/>
  <c r="L123"/>
  <c r="L122"/>
  <c r="L121"/>
  <c r="L120"/>
  <c r="L119"/>
  <c r="L118"/>
  <c r="L117"/>
  <c r="L116"/>
  <c r="L115"/>
  <c r="L114"/>
  <c r="L113"/>
  <c r="L112"/>
  <c r="L111"/>
  <c r="L110"/>
  <c r="L108"/>
  <c r="L107"/>
  <c r="L106"/>
  <c r="L105"/>
  <c r="L104"/>
  <c r="L103"/>
  <c r="L102"/>
  <c r="L100"/>
  <c r="L99"/>
  <c r="L98"/>
  <c r="L97"/>
  <c r="L96"/>
  <c r="L95"/>
  <c r="L94"/>
  <c r="L93"/>
  <c r="L92"/>
  <c r="L91"/>
  <c r="L90"/>
  <c r="L89"/>
  <c r="L88"/>
  <c r="L87"/>
  <c r="L86"/>
  <c r="L83"/>
  <c r="L82"/>
  <c r="L81"/>
  <c r="L80"/>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19"/>
  <c r="L18"/>
  <c r="L17"/>
  <c r="L16"/>
  <c r="L15"/>
  <c r="L14"/>
  <c r="L13"/>
  <c r="L12"/>
  <c r="L11"/>
  <c r="L10"/>
  <c r="L9"/>
  <c r="L8"/>
  <c r="L7"/>
  <c r="L6"/>
  <c r="L5"/>
  <c r="L4"/>
  <c r="L3"/>
  <c r="L2"/>
  <c r="N164"/>
  <c r="F164"/>
  <c r="A164"/>
  <c r="F320"/>
  <c r="N11"/>
  <c r="F11"/>
  <c r="A11"/>
  <c r="F380"/>
  <c r="F79"/>
  <c r="A249"/>
  <c r="N249"/>
  <c r="F249"/>
  <c r="N64"/>
  <c r="N326"/>
  <c r="N325"/>
  <c r="N324"/>
  <c r="N323"/>
  <c r="N322"/>
  <c r="N321"/>
  <c r="N319"/>
  <c r="N318"/>
  <c r="N317"/>
  <c r="N316"/>
  <c r="N315"/>
  <c r="N314"/>
  <c r="N313"/>
  <c r="N312"/>
  <c r="N311"/>
  <c r="N310"/>
  <c r="N309"/>
  <c r="N308"/>
  <c r="N307"/>
  <c r="N306"/>
  <c r="N305"/>
  <c r="N304"/>
  <c r="N303"/>
  <c r="N302"/>
  <c r="N300"/>
  <c r="N299"/>
  <c r="N298"/>
  <c r="N297"/>
  <c r="N296"/>
  <c r="N295"/>
  <c r="N294"/>
  <c r="N293"/>
  <c r="N292"/>
  <c r="N291"/>
  <c r="N290"/>
  <c r="N289"/>
  <c r="N288"/>
  <c r="N287"/>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4"/>
  <c r="N203"/>
  <c r="N202"/>
  <c r="N201"/>
  <c r="N200"/>
  <c r="N199"/>
  <c r="N198"/>
  <c r="N197"/>
  <c r="N196"/>
  <c r="N195"/>
  <c r="N194"/>
  <c r="N193"/>
  <c r="N192"/>
  <c r="N191"/>
  <c r="N190"/>
  <c r="N189"/>
  <c r="N188"/>
  <c r="N187"/>
  <c r="N185"/>
  <c r="N184"/>
  <c r="N183"/>
  <c r="N182"/>
  <c r="N181"/>
  <c r="N180"/>
  <c r="N179"/>
  <c r="N178"/>
  <c r="N177"/>
  <c r="N176"/>
  <c r="N175"/>
  <c r="N174"/>
  <c r="N173"/>
  <c r="N172"/>
  <c r="N171"/>
  <c r="N170"/>
  <c r="N169"/>
  <c r="N168"/>
  <c r="N167"/>
  <c r="N166"/>
  <c r="N165"/>
  <c r="N163"/>
  <c r="N162"/>
  <c r="N161"/>
  <c r="N160"/>
  <c r="N159"/>
  <c r="N158"/>
  <c r="N157"/>
  <c r="N156"/>
  <c r="N155"/>
  <c r="N154"/>
  <c r="N153"/>
  <c r="N152"/>
  <c r="N151"/>
  <c r="N150"/>
  <c r="N149"/>
  <c r="N148"/>
  <c r="N147"/>
  <c r="N146"/>
  <c r="N145"/>
  <c r="N144"/>
  <c r="N143"/>
  <c r="N142"/>
  <c r="N141"/>
  <c r="N140"/>
  <c r="N139"/>
  <c r="N138"/>
  <c r="N137"/>
  <c r="N136"/>
  <c r="N135"/>
  <c r="N134"/>
  <c r="N133"/>
  <c r="N132"/>
  <c r="N131"/>
  <c r="N129"/>
  <c r="N128"/>
  <c r="N127"/>
  <c r="N126"/>
  <c r="N125"/>
  <c r="N124"/>
  <c r="N123"/>
  <c r="N122"/>
  <c r="N121"/>
  <c r="N120"/>
  <c r="N119"/>
  <c r="N118"/>
  <c r="N117"/>
  <c r="N116"/>
  <c r="N115"/>
  <c r="N114"/>
  <c r="N113"/>
  <c r="N112"/>
  <c r="N111"/>
  <c r="N110"/>
  <c r="N108"/>
  <c r="N107"/>
  <c r="N106"/>
  <c r="N105"/>
  <c r="N104"/>
  <c r="N103"/>
  <c r="N102"/>
  <c r="N100"/>
  <c r="N99"/>
  <c r="N98"/>
  <c r="N97"/>
  <c r="N96"/>
  <c r="N95"/>
  <c r="N94"/>
  <c r="N93"/>
  <c r="N92"/>
  <c r="N91"/>
  <c r="N90"/>
  <c r="N89"/>
  <c r="N88"/>
  <c r="N87"/>
  <c r="N86"/>
  <c r="N83"/>
  <c r="N82"/>
  <c r="N81"/>
  <c r="N80"/>
  <c r="N78"/>
  <c r="N77"/>
  <c r="N76"/>
  <c r="N75"/>
  <c r="N74"/>
  <c r="N73"/>
  <c r="N72"/>
  <c r="N71"/>
  <c r="N70"/>
  <c r="N69"/>
  <c r="N68"/>
  <c r="N67"/>
  <c r="N66"/>
  <c r="N65"/>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19"/>
  <c r="N18"/>
  <c r="N17"/>
  <c r="N16"/>
  <c r="N15"/>
  <c r="N14"/>
  <c r="N13"/>
  <c r="N12"/>
  <c r="N10"/>
  <c r="N9"/>
  <c r="N8"/>
  <c r="N7"/>
  <c r="N6"/>
  <c r="N5"/>
  <c r="N4"/>
  <c r="N3"/>
  <c r="N2"/>
  <c r="P73"/>
  <c r="F73"/>
  <c r="A73"/>
  <c r="P51"/>
  <c r="A51"/>
  <c r="L329" l="1"/>
  <c r="F51"/>
  <c r="F346"/>
  <c r="F54"/>
  <c r="F450"/>
  <c r="P174"/>
  <c r="F174"/>
  <c r="A140"/>
  <c r="P140"/>
  <c r="F140"/>
  <c r="F348"/>
  <c r="P78"/>
  <c r="F78"/>
  <c r="P320"/>
  <c r="P236"/>
  <c r="F236"/>
  <c r="O329"/>
  <c r="O333" s="1"/>
  <c r="P326"/>
  <c r="P325"/>
  <c r="P324"/>
  <c r="P323"/>
  <c r="P322"/>
  <c r="P321"/>
  <c r="P319"/>
  <c r="P318"/>
  <c r="P317"/>
  <c r="P316"/>
  <c r="P315"/>
  <c r="P314"/>
  <c r="P313"/>
  <c r="P312"/>
  <c r="P311"/>
  <c r="P310"/>
  <c r="P309"/>
  <c r="P308"/>
  <c r="P307"/>
  <c r="P306"/>
  <c r="P305"/>
  <c r="P304"/>
  <c r="P303"/>
  <c r="P302"/>
  <c r="P300"/>
  <c r="P299"/>
  <c r="P298"/>
  <c r="P297"/>
  <c r="P296"/>
  <c r="P295"/>
  <c r="P294"/>
  <c r="P293"/>
  <c r="P292"/>
  <c r="P291"/>
  <c r="P290"/>
  <c r="P289"/>
  <c r="P288"/>
  <c r="P287"/>
  <c r="P285"/>
  <c r="P284"/>
  <c r="P283"/>
  <c r="P282"/>
  <c r="P281"/>
  <c r="P280"/>
  <c r="P279"/>
  <c r="P278"/>
  <c r="P277"/>
  <c r="P276"/>
  <c r="P275"/>
  <c r="P274"/>
  <c r="P273"/>
  <c r="P272"/>
  <c r="P271"/>
  <c r="P270"/>
  <c r="P269"/>
  <c r="P268"/>
  <c r="P267"/>
  <c r="P266"/>
  <c r="P265"/>
  <c r="P264"/>
  <c r="P263"/>
  <c r="P262"/>
  <c r="P261"/>
  <c r="P260"/>
  <c r="P259"/>
  <c r="P258"/>
  <c r="P257"/>
  <c r="P256"/>
  <c r="P255"/>
  <c r="P254"/>
  <c r="P253"/>
  <c r="P252"/>
  <c r="P251"/>
  <c r="P250"/>
  <c r="P248"/>
  <c r="P247"/>
  <c r="P246"/>
  <c r="P245"/>
  <c r="P244"/>
  <c r="P243"/>
  <c r="P242"/>
  <c r="P241"/>
  <c r="P240"/>
  <c r="P239"/>
  <c r="P238"/>
  <c r="P237"/>
  <c r="P235"/>
  <c r="P234"/>
  <c r="P233"/>
  <c r="P232"/>
  <c r="P231"/>
  <c r="P230"/>
  <c r="P229"/>
  <c r="P228"/>
  <c r="P227"/>
  <c r="P226"/>
  <c r="P225"/>
  <c r="P224"/>
  <c r="P223"/>
  <c r="P222"/>
  <c r="P221"/>
  <c r="P220"/>
  <c r="P219"/>
  <c r="P218"/>
  <c r="P217"/>
  <c r="P216"/>
  <c r="P215"/>
  <c r="P214"/>
  <c r="P213"/>
  <c r="P212"/>
  <c r="P211"/>
  <c r="P210"/>
  <c r="P209"/>
  <c r="P208"/>
  <c r="P207"/>
  <c r="P206"/>
  <c r="P204"/>
  <c r="P203"/>
  <c r="P202"/>
  <c r="P201"/>
  <c r="P200"/>
  <c r="P199"/>
  <c r="P198"/>
  <c r="P197"/>
  <c r="P196"/>
  <c r="P195"/>
  <c r="P194"/>
  <c r="P193"/>
  <c r="P192"/>
  <c r="P191"/>
  <c r="P190"/>
  <c r="P189"/>
  <c r="P188"/>
  <c r="P187"/>
  <c r="P185"/>
  <c r="P184"/>
  <c r="P183"/>
  <c r="P182"/>
  <c r="P181"/>
  <c r="P180"/>
  <c r="P179"/>
  <c r="P178"/>
  <c r="P177"/>
  <c r="P176"/>
  <c r="P175"/>
  <c r="P173"/>
  <c r="P172"/>
  <c r="P171"/>
  <c r="P170"/>
  <c r="P169"/>
  <c r="P168"/>
  <c r="P167"/>
  <c r="P166"/>
  <c r="P165"/>
  <c r="P163"/>
  <c r="P162"/>
  <c r="P161"/>
  <c r="P160"/>
  <c r="P159"/>
  <c r="P158"/>
  <c r="P157"/>
  <c r="P156"/>
  <c r="P155"/>
  <c r="P154"/>
  <c r="P153"/>
  <c r="P152"/>
  <c r="P151"/>
  <c r="P150"/>
  <c r="P149"/>
  <c r="P148"/>
  <c r="P147"/>
  <c r="P146"/>
  <c r="P145"/>
  <c r="P144"/>
  <c r="P143"/>
  <c r="P142"/>
  <c r="P141"/>
  <c r="P139"/>
  <c r="P138"/>
  <c r="P137"/>
  <c r="P136"/>
  <c r="P135"/>
  <c r="P134"/>
  <c r="P133"/>
  <c r="P132"/>
  <c r="P131"/>
  <c r="P129"/>
  <c r="P128"/>
  <c r="P127"/>
  <c r="P126"/>
  <c r="P125"/>
  <c r="P124"/>
  <c r="P123"/>
  <c r="P122"/>
  <c r="P121"/>
  <c r="P120"/>
  <c r="P119"/>
  <c r="P118"/>
  <c r="P117"/>
  <c r="P116"/>
  <c r="P115"/>
  <c r="P114"/>
  <c r="P113"/>
  <c r="P112"/>
  <c r="P111"/>
  <c r="P110"/>
  <c r="P108"/>
  <c r="P107"/>
  <c r="P106"/>
  <c r="P105"/>
  <c r="P104"/>
  <c r="P103"/>
  <c r="P102"/>
  <c r="P100"/>
  <c r="P99"/>
  <c r="P98"/>
  <c r="P97"/>
  <c r="P96"/>
  <c r="P95"/>
  <c r="P94"/>
  <c r="P93"/>
  <c r="P92"/>
  <c r="P91"/>
  <c r="P90"/>
  <c r="P89"/>
  <c r="P88"/>
  <c r="P87"/>
  <c r="P86"/>
  <c r="P83"/>
  <c r="P82"/>
  <c r="P81"/>
  <c r="P80"/>
  <c r="P77"/>
  <c r="P76"/>
  <c r="P75"/>
  <c r="P74"/>
  <c r="P72"/>
  <c r="P71"/>
  <c r="P70"/>
  <c r="P69"/>
  <c r="P68"/>
  <c r="P67"/>
  <c r="P66"/>
  <c r="P65"/>
  <c r="P63"/>
  <c r="P62"/>
  <c r="P61"/>
  <c r="P60"/>
  <c r="P59"/>
  <c r="P58"/>
  <c r="P57"/>
  <c r="P56"/>
  <c r="P55"/>
  <c r="P54"/>
  <c r="P53"/>
  <c r="P52"/>
  <c r="P50"/>
  <c r="P49"/>
  <c r="P48"/>
  <c r="P47"/>
  <c r="P46"/>
  <c r="P45"/>
  <c r="P44"/>
  <c r="P43"/>
  <c r="P42"/>
  <c r="P41"/>
  <c r="P40"/>
  <c r="P39"/>
  <c r="P38"/>
  <c r="P37"/>
  <c r="P36"/>
  <c r="P35"/>
  <c r="P34"/>
  <c r="P33"/>
  <c r="P32"/>
  <c r="P31"/>
  <c r="P30"/>
  <c r="P29"/>
  <c r="P28"/>
  <c r="P27"/>
  <c r="P26"/>
  <c r="P25"/>
  <c r="P24"/>
  <c r="P23"/>
  <c r="P22"/>
  <c r="P21"/>
  <c r="P19"/>
  <c r="P18"/>
  <c r="P17"/>
  <c r="P16"/>
  <c r="P15"/>
  <c r="P14"/>
  <c r="P13"/>
  <c r="P12"/>
  <c r="P10"/>
  <c r="P9"/>
  <c r="P8"/>
  <c r="P7"/>
  <c r="P6"/>
  <c r="P5"/>
  <c r="P4"/>
  <c r="P3"/>
  <c r="P2"/>
  <c r="F58"/>
  <c r="F449"/>
  <c r="R148"/>
  <c r="F148"/>
  <c r="A148"/>
  <c r="A313"/>
  <c r="R313"/>
  <c r="F313"/>
  <c r="R214"/>
  <c r="F214"/>
  <c r="A214"/>
  <c r="F448"/>
  <c r="F361"/>
  <c r="R278"/>
  <c r="A278" s="1"/>
  <c r="F278"/>
  <c r="F277"/>
  <c r="F447"/>
  <c r="R132"/>
  <c r="A132" s="1"/>
  <c r="F132"/>
  <c r="F440"/>
  <c r="F439"/>
  <c r="F438"/>
  <c r="F437"/>
  <c r="F304"/>
  <c r="F280"/>
  <c r="F254"/>
  <c r="F181"/>
  <c r="F168"/>
  <c r="F155"/>
  <c r="F133"/>
  <c r="F70"/>
  <c r="F65"/>
  <c r="F53"/>
  <c r="F355"/>
  <c r="F350"/>
  <c r="R9"/>
  <c r="A9" s="1"/>
  <c r="F9"/>
  <c r="F354"/>
  <c r="Q329"/>
  <c r="Q333" s="1"/>
  <c r="R326"/>
  <c r="R325"/>
  <c r="R324"/>
  <c r="R323"/>
  <c r="R322"/>
  <c r="R321"/>
  <c r="R319"/>
  <c r="R318"/>
  <c r="R317"/>
  <c r="R316"/>
  <c r="R315"/>
  <c r="R314"/>
  <c r="R312"/>
  <c r="R311"/>
  <c r="R310"/>
  <c r="R309"/>
  <c r="R308"/>
  <c r="R307"/>
  <c r="R306"/>
  <c r="R305"/>
  <c r="R304"/>
  <c r="R303"/>
  <c r="R302"/>
  <c r="R300"/>
  <c r="R299"/>
  <c r="R298"/>
  <c r="R297"/>
  <c r="R296"/>
  <c r="R295"/>
  <c r="R294"/>
  <c r="R293"/>
  <c r="R292"/>
  <c r="R291"/>
  <c r="R290"/>
  <c r="R289"/>
  <c r="R288"/>
  <c r="R287"/>
  <c r="R285"/>
  <c r="R284"/>
  <c r="R283"/>
  <c r="R282"/>
  <c r="R281"/>
  <c r="R280"/>
  <c r="R279"/>
  <c r="R277"/>
  <c r="A277" s="1"/>
  <c r="R276"/>
  <c r="R275"/>
  <c r="R274"/>
  <c r="R273"/>
  <c r="R272"/>
  <c r="R271"/>
  <c r="R270"/>
  <c r="R269"/>
  <c r="R268"/>
  <c r="R267"/>
  <c r="R266"/>
  <c r="R265"/>
  <c r="R264"/>
  <c r="R263"/>
  <c r="R262"/>
  <c r="R261"/>
  <c r="R260"/>
  <c r="R259"/>
  <c r="R258"/>
  <c r="R257"/>
  <c r="R256"/>
  <c r="R255"/>
  <c r="R254"/>
  <c r="R253"/>
  <c r="R252"/>
  <c r="R251"/>
  <c r="R250"/>
  <c r="R248"/>
  <c r="R247"/>
  <c r="R246"/>
  <c r="R245"/>
  <c r="R244"/>
  <c r="R243"/>
  <c r="R242"/>
  <c r="R241"/>
  <c r="R240"/>
  <c r="R239"/>
  <c r="R238"/>
  <c r="R237"/>
  <c r="R235"/>
  <c r="R234"/>
  <c r="R233"/>
  <c r="R232"/>
  <c r="R231"/>
  <c r="R230"/>
  <c r="R229"/>
  <c r="R228"/>
  <c r="R227"/>
  <c r="R226"/>
  <c r="R225"/>
  <c r="R224"/>
  <c r="R223"/>
  <c r="R222"/>
  <c r="R221"/>
  <c r="R220"/>
  <c r="R219"/>
  <c r="R218"/>
  <c r="R217"/>
  <c r="R216"/>
  <c r="R215"/>
  <c r="R213"/>
  <c r="R212"/>
  <c r="R211"/>
  <c r="R210"/>
  <c r="R209"/>
  <c r="R208"/>
  <c r="R207"/>
  <c r="R206"/>
  <c r="R204"/>
  <c r="R203"/>
  <c r="R202"/>
  <c r="R201"/>
  <c r="R200"/>
  <c r="R199"/>
  <c r="R198"/>
  <c r="R197"/>
  <c r="R196"/>
  <c r="R195"/>
  <c r="R194"/>
  <c r="R193"/>
  <c r="R192"/>
  <c r="R191"/>
  <c r="R190"/>
  <c r="R189"/>
  <c r="R188"/>
  <c r="R187"/>
  <c r="R185"/>
  <c r="R184"/>
  <c r="R183"/>
  <c r="R182"/>
  <c r="R181"/>
  <c r="R180"/>
  <c r="R179"/>
  <c r="R178"/>
  <c r="R177"/>
  <c r="R176"/>
  <c r="R175"/>
  <c r="R173"/>
  <c r="R172"/>
  <c r="R171"/>
  <c r="R170"/>
  <c r="R169"/>
  <c r="R168"/>
  <c r="R167"/>
  <c r="R166"/>
  <c r="R165"/>
  <c r="R163"/>
  <c r="R162"/>
  <c r="R161"/>
  <c r="R160"/>
  <c r="R159"/>
  <c r="R158"/>
  <c r="R157"/>
  <c r="R156"/>
  <c r="R155"/>
  <c r="R154"/>
  <c r="R153"/>
  <c r="R152"/>
  <c r="R151"/>
  <c r="R150"/>
  <c r="R149"/>
  <c r="R147"/>
  <c r="R146"/>
  <c r="R145"/>
  <c r="R144"/>
  <c r="R143"/>
  <c r="R142"/>
  <c r="R141"/>
  <c r="R139"/>
  <c r="R138"/>
  <c r="R137"/>
  <c r="R136"/>
  <c r="R135"/>
  <c r="R134"/>
  <c r="R133"/>
  <c r="R131"/>
  <c r="R129"/>
  <c r="R128"/>
  <c r="R127"/>
  <c r="R126"/>
  <c r="R125"/>
  <c r="R124"/>
  <c r="R123"/>
  <c r="R122"/>
  <c r="R121"/>
  <c r="R120"/>
  <c r="R119"/>
  <c r="R118"/>
  <c r="R117"/>
  <c r="R116"/>
  <c r="R115"/>
  <c r="R114"/>
  <c r="R113"/>
  <c r="R112"/>
  <c r="R111"/>
  <c r="R110"/>
  <c r="R108"/>
  <c r="R107"/>
  <c r="R106"/>
  <c r="R105"/>
  <c r="R104"/>
  <c r="R103"/>
  <c r="R102"/>
  <c r="R100"/>
  <c r="R99"/>
  <c r="R98"/>
  <c r="R97"/>
  <c r="R96"/>
  <c r="R95"/>
  <c r="R94"/>
  <c r="R93"/>
  <c r="R92"/>
  <c r="R91"/>
  <c r="R90"/>
  <c r="R89"/>
  <c r="R88"/>
  <c r="R87"/>
  <c r="R86"/>
  <c r="R83"/>
  <c r="R82"/>
  <c r="R81"/>
  <c r="R80"/>
  <c r="R77"/>
  <c r="R76"/>
  <c r="R75"/>
  <c r="R74"/>
  <c r="R72"/>
  <c r="R71"/>
  <c r="R70"/>
  <c r="R69"/>
  <c r="R68"/>
  <c r="R67"/>
  <c r="R66"/>
  <c r="R65"/>
  <c r="R63"/>
  <c r="R62"/>
  <c r="R61"/>
  <c r="R60"/>
  <c r="R59"/>
  <c r="R58"/>
  <c r="R57"/>
  <c r="R56"/>
  <c r="R55"/>
  <c r="R54"/>
  <c r="R53"/>
  <c r="R52"/>
  <c r="R50"/>
  <c r="R49"/>
  <c r="R48"/>
  <c r="R47"/>
  <c r="R46"/>
  <c r="R45"/>
  <c r="R44"/>
  <c r="R43"/>
  <c r="R42"/>
  <c r="R41"/>
  <c r="R40"/>
  <c r="R39"/>
  <c r="R38"/>
  <c r="R37"/>
  <c r="R36"/>
  <c r="R35"/>
  <c r="R34"/>
  <c r="R33"/>
  <c r="R32"/>
  <c r="R31"/>
  <c r="R30"/>
  <c r="R29"/>
  <c r="R28"/>
  <c r="R27"/>
  <c r="R26"/>
  <c r="R25"/>
  <c r="R24"/>
  <c r="R23"/>
  <c r="R22"/>
  <c r="R21"/>
  <c r="R19"/>
  <c r="R18"/>
  <c r="R17"/>
  <c r="R16"/>
  <c r="R15"/>
  <c r="R14"/>
  <c r="R13"/>
  <c r="R12"/>
  <c r="R10"/>
  <c r="R8"/>
  <c r="R7"/>
  <c r="R6"/>
  <c r="R5"/>
  <c r="R4"/>
  <c r="R3"/>
  <c r="R2"/>
  <c r="A309"/>
  <c r="T309"/>
  <c r="F309"/>
  <c r="F123"/>
  <c r="T123"/>
  <c r="T321"/>
  <c r="F321"/>
  <c r="S329"/>
  <c r="S333" s="1"/>
  <c r="T326"/>
  <c r="T325"/>
  <c r="T324"/>
  <c r="T323"/>
  <c r="T322"/>
  <c r="T319"/>
  <c r="T318"/>
  <c r="T317"/>
  <c r="T316"/>
  <c r="T315"/>
  <c r="T314"/>
  <c r="T312"/>
  <c r="T311"/>
  <c r="T310"/>
  <c r="T308"/>
  <c r="T307"/>
  <c r="T306"/>
  <c r="T305"/>
  <c r="T304"/>
  <c r="T303"/>
  <c r="T302"/>
  <c r="T300"/>
  <c r="T299"/>
  <c r="T298"/>
  <c r="T297"/>
  <c r="T296"/>
  <c r="T295"/>
  <c r="T294"/>
  <c r="T293"/>
  <c r="T292"/>
  <c r="T291"/>
  <c r="T290"/>
  <c r="T289"/>
  <c r="T288"/>
  <c r="T287"/>
  <c r="T285"/>
  <c r="T284"/>
  <c r="T283"/>
  <c r="T282"/>
  <c r="T281"/>
  <c r="T280"/>
  <c r="T279"/>
  <c r="T277"/>
  <c r="T276"/>
  <c r="T275"/>
  <c r="T274"/>
  <c r="T273"/>
  <c r="T272"/>
  <c r="T271"/>
  <c r="T270"/>
  <c r="T269"/>
  <c r="T268"/>
  <c r="T267"/>
  <c r="T266"/>
  <c r="T265"/>
  <c r="T264"/>
  <c r="T263"/>
  <c r="T262"/>
  <c r="T261"/>
  <c r="T260"/>
  <c r="T259"/>
  <c r="T258"/>
  <c r="T257"/>
  <c r="T256"/>
  <c r="T255"/>
  <c r="T254"/>
  <c r="T253"/>
  <c r="T252"/>
  <c r="T251"/>
  <c r="T250"/>
  <c r="T248"/>
  <c r="T247"/>
  <c r="T246"/>
  <c r="T245"/>
  <c r="T244"/>
  <c r="T243"/>
  <c r="T242"/>
  <c r="T241"/>
  <c r="T240"/>
  <c r="T239"/>
  <c r="T238"/>
  <c r="T237"/>
  <c r="T235"/>
  <c r="T234"/>
  <c r="T233"/>
  <c r="T232"/>
  <c r="T231"/>
  <c r="T230"/>
  <c r="T229"/>
  <c r="T228"/>
  <c r="T227"/>
  <c r="T226"/>
  <c r="T225"/>
  <c r="T224"/>
  <c r="T223"/>
  <c r="T222"/>
  <c r="T221"/>
  <c r="T220"/>
  <c r="T219"/>
  <c r="T218"/>
  <c r="T217"/>
  <c r="T216"/>
  <c r="T215"/>
  <c r="T213"/>
  <c r="T212"/>
  <c r="T211"/>
  <c r="T210"/>
  <c r="T209"/>
  <c r="T208"/>
  <c r="T207"/>
  <c r="T206"/>
  <c r="T204"/>
  <c r="T203"/>
  <c r="T202"/>
  <c r="T201"/>
  <c r="T200"/>
  <c r="T199"/>
  <c r="T198"/>
  <c r="T197"/>
  <c r="T196"/>
  <c r="T195"/>
  <c r="T194"/>
  <c r="T193"/>
  <c r="T192"/>
  <c r="T191"/>
  <c r="T190"/>
  <c r="T189"/>
  <c r="T188"/>
  <c r="T187"/>
  <c r="T185"/>
  <c r="T184"/>
  <c r="T183"/>
  <c r="T182"/>
  <c r="T181"/>
  <c r="T180"/>
  <c r="T179"/>
  <c r="T178"/>
  <c r="T177"/>
  <c r="T176"/>
  <c r="T175"/>
  <c r="T173"/>
  <c r="T172"/>
  <c r="T171"/>
  <c r="T170"/>
  <c r="T169"/>
  <c r="T168"/>
  <c r="T167"/>
  <c r="T166"/>
  <c r="T165"/>
  <c r="T163"/>
  <c r="T162"/>
  <c r="T161"/>
  <c r="T160"/>
  <c r="T159"/>
  <c r="T158"/>
  <c r="T157"/>
  <c r="T156"/>
  <c r="T155"/>
  <c r="T154"/>
  <c r="T153"/>
  <c r="T152"/>
  <c r="T151"/>
  <c r="T150"/>
  <c r="T149"/>
  <c r="T147"/>
  <c r="T146"/>
  <c r="T145"/>
  <c r="T144"/>
  <c r="T143"/>
  <c r="T142"/>
  <c r="T141"/>
  <c r="T139"/>
  <c r="T138"/>
  <c r="T137"/>
  <c r="T136"/>
  <c r="T135"/>
  <c r="T134"/>
  <c r="T133"/>
  <c r="T131"/>
  <c r="T129"/>
  <c r="T128"/>
  <c r="T127"/>
  <c r="T126"/>
  <c r="T125"/>
  <c r="T124"/>
  <c r="T122"/>
  <c r="T121"/>
  <c r="T120"/>
  <c r="T119"/>
  <c r="T118"/>
  <c r="T117"/>
  <c r="T116"/>
  <c r="T115"/>
  <c r="T114"/>
  <c r="T113"/>
  <c r="T112"/>
  <c r="T111"/>
  <c r="T110"/>
  <c r="T108"/>
  <c r="T107"/>
  <c r="T106"/>
  <c r="T105"/>
  <c r="T104"/>
  <c r="T103"/>
  <c r="T102"/>
  <c r="T100"/>
  <c r="T99"/>
  <c r="T98"/>
  <c r="T97"/>
  <c r="T96"/>
  <c r="T95"/>
  <c r="T94"/>
  <c r="T93"/>
  <c r="T92"/>
  <c r="T91"/>
  <c r="T90"/>
  <c r="T89"/>
  <c r="T88"/>
  <c r="T87"/>
  <c r="T86"/>
  <c r="T83"/>
  <c r="T82"/>
  <c r="T81"/>
  <c r="T80"/>
  <c r="T77"/>
  <c r="T76"/>
  <c r="T75"/>
  <c r="T74"/>
  <c r="T72"/>
  <c r="T71"/>
  <c r="T70"/>
  <c r="T69"/>
  <c r="T68"/>
  <c r="T67"/>
  <c r="T66"/>
  <c r="T65"/>
  <c r="T63"/>
  <c r="T62"/>
  <c r="T61"/>
  <c r="T60"/>
  <c r="T59"/>
  <c r="T58"/>
  <c r="T57"/>
  <c r="T56"/>
  <c r="T55"/>
  <c r="T54"/>
  <c r="T53"/>
  <c r="T52"/>
  <c r="T50"/>
  <c r="T49"/>
  <c r="T48"/>
  <c r="T47"/>
  <c r="T46"/>
  <c r="T45"/>
  <c r="T44"/>
  <c r="T43"/>
  <c r="T42"/>
  <c r="T41"/>
  <c r="T40"/>
  <c r="T39"/>
  <c r="T38"/>
  <c r="T37"/>
  <c r="T36"/>
  <c r="T35"/>
  <c r="T34"/>
  <c r="T33"/>
  <c r="T32"/>
  <c r="T31"/>
  <c r="T30"/>
  <c r="T29"/>
  <c r="T28"/>
  <c r="T27"/>
  <c r="T26"/>
  <c r="T25"/>
  <c r="T24"/>
  <c r="T23"/>
  <c r="T22"/>
  <c r="T21"/>
  <c r="T19"/>
  <c r="T18"/>
  <c r="T17"/>
  <c r="T16"/>
  <c r="T15"/>
  <c r="T14"/>
  <c r="T13"/>
  <c r="T12"/>
  <c r="T10"/>
  <c r="T8"/>
  <c r="T7"/>
  <c r="T6"/>
  <c r="T5"/>
  <c r="T4"/>
  <c r="T3"/>
  <c r="T2"/>
  <c r="V270"/>
  <c r="F270"/>
  <c r="F13"/>
  <c r="F444"/>
  <c r="A270"/>
  <c r="U329"/>
  <c r="U333" s="1"/>
  <c r="V326"/>
  <c r="V325"/>
  <c r="V324"/>
  <c r="V323"/>
  <c r="V322"/>
  <c r="V319"/>
  <c r="V318"/>
  <c r="V317"/>
  <c r="V316"/>
  <c r="V315"/>
  <c r="V314"/>
  <c r="V312"/>
  <c r="V311"/>
  <c r="V310"/>
  <c r="V308"/>
  <c r="V307"/>
  <c r="V306"/>
  <c r="V305"/>
  <c r="V304"/>
  <c r="V303"/>
  <c r="V302"/>
  <c r="V300"/>
  <c r="V299"/>
  <c r="V298"/>
  <c r="V297"/>
  <c r="V296"/>
  <c r="V295"/>
  <c r="V294"/>
  <c r="V293"/>
  <c r="V292"/>
  <c r="V291"/>
  <c r="V290"/>
  <c r="V289"/>
  <c r="V288"/>
  <c r="V287"/>
  <c r="V285"/>
  <c r="V284"/>
  <c r="V283"/>
  <c r="V282"/>
  <c r="V281"/>
  <c r="V280"/>
  <c r="V279"/>
  <c r="V277"/>
  <c r="V276"/>
  <c r="V275"/>
  <c r="V274"/>
  <c r="V273"/>
  <c r="V272"/>
  <c r="V271"/>
  <c r="V269"/>
  <c r="V268"/>
  <c r="V267"/>
  <c r="V266"/>
  <c r="V265"/>
  <c r="V264"/>
  <c r="V263"/>
  <c r="V262"/>
  <c r="V261"/>
  <c r="V260"/>
  <c r="V259"/>
  <c r="V258"/>
  <c r="V257"/>
  <c r="V256"/>
  <c r="V255"/>
  <c r="V254"/>
  <c r="V253"/>
  <c r="V252"/>
  <c r="V251"/>
  <c r="V250"/>
  <c r="V248"/>
  <c r="V247"/>
  <c r="V246"/>
  <c r="V245"/>
  <c r="V244"/>
  <c r="V243"/>
  <c r="V242"/>
  <c r="V241"/>
  <c r="V240"/>
  <c r="V239"/>
  <c r="V238"/>
  <c r="V237"/>
  <c r="V235"/>
  <c r="V234"/>
  <c r="V233"/>
  <c r="V232"/>
  <c r="V231"/>
  <c r="V230"/>
  <c r="V229"/>
  <c r="V228"/>
  <c r="V227"/>
  <c r="V226"/>
  <c r="V225"/>
  <c r="V224"/>
  <c r="V223"/>
  <c r="V222"/>
  <c r="V221"/>
  <c r="V220"/>
  <c r="V219"/>
  <c r="V218"/>
  <c r="V217"/>
  <c r="V216"/>
  <c r="V215"/>
  <c r="V213"/>
  <c r="V212"/>
  <c r="V211"/>
  <c r="V210"/>
  <c r="V209"/>
  <c r="V208"/>
  <c r="V207"/>
  <c r="V206"/>
  <c r="V204"/>
  <c r="V203"/>
  <c r="V202"/>
  <c r="V201"/>
  <c r="V200"/>
  <c r="V199"/>
  <c r="V198"/>
  <c r="V197"/>
  <c r="V196"/>
  <c r="V195"/>
  <c r="V194"/>
  <c r="V193"/>
  <c r="V192"/>
  <c r="V191"/>
  <c r="V190"/>
  <c r="V189"/>
  <c r="V188"/>
  <c r="V187"/>
  <c r="V185"/>
  <c r="V184"/>
  <c r="V183"/>
  <c r="V182"/>
  <c r="V181"/>
  <c r="V180"/>
  <c r="V179"/>
  <c r="V178"/>
  <c r="V177"/>
  <c r="V176"/>
  <c r="V175"/>
  <c r="V173"/>
  <c r="V172"/>
  <c r="V171"/>
  <c r="V170"/>
  <c r="V169"/>
  <c r="V168"/>
  <c r="V167"/>
  <c r="V166"/>
  <c r="V165"/>
  <c r="V163"/>
  <c r="V162"/>
  <c r="V161"/>
  <c r="V160"/>
  <c r="V159"/>
  <c r="V158"/>
  <c r="V157"/>
  <c r="V156"/>
  <c r="V155"/>
  <c r="V154"/>
  <c r="V153"/>
  <c r="V152"/>
  <c r="V151"/>
  <c r="V150"/>
  <c r="V149"/>
  <c r="V147"/>
  <c r="V146"/>
  <c r="V145"/>
  <c r="V144"/>
  <c r="V143"/>
  <c r="V142"/>
  <c r="V141"/>
  <c r="V139"/>
  <c r="V138"/>
  <c r="V137"/>
  <c r="V136"/>
  <c r="V135"/>
  <c r="V134"/>
  <c r="V133"/>
  <c r="V131"/>
  <c r="V129"/>
  <c r="V128"/>
  <c r="V127"/>
  <c r="V126"/>
  <c r="V125"/>
  <c r="V124"/>
  <c r="V122"/>
  <c r="V121"/>
  <c r="V120"/>
  <c r="V119"/>
  <c r="V118"/>
  <c r="V117"/>
  <c r="V116"/>
  <c r="V115"/>
  <c r="V114"/>
  <c r="V113"/>
  <c r="V112"/>
  <c r="V111"/>
  <c r="V110"/>
  <c r="V108"/>
  <c r="V107"/>
  <c r="V106"/>
  <c r="V105"/>
  <c r="V104"/>
  <c r="V103"/>
  <c r="V102"/>
  <c r="V100"/>
  <c r="V99"/>
  <c r="V98"/>
  <c r="V97"/>
  <c r="V96"/>
  <c r="V95"/>
  <c r="V94"/>
  <c r="V93"/>
  <c r="V92"/>
  <c r="V91"/>
  <c r="V90"/>
  <c r="V89"/>
  <c r="V88"/>
  <c r="V87"/>
  <c r="V86"/>
  <c r="V83"/>
  <c r="V82"/>
  <c r="V81"/>
  <c r="V80"/>
  <c r="V77"/>
  <c r="V76"/>
  <c r="V75"/>
  <c r="V74"/>
  <c r="V72"/>
  <c r="V71"/>
  <c r="V70"/>
  <c r="V69"/>
  <c r="V68"/>
  <c r="V67"/>
  <c r="V66"/>
  <c r="V65"/>
  <c r="V63"/>
  <c r="V62"/>
  <c r="V61"/>
  <c r="V60"/>
  <c r="V59"/>
  <c r="V58"/>
  <c r="V57"/>
  <c r="V56"/>
  <c r="V55"/>
  <c r="V54"/>
  <c r="V53"/>
  <c r="V52"/>
  <c r="V50"/>
  <c r="V49"/>
  <c r="V48"/>
  <c r="V47"/>
  <c r="V46"/>
  <c r="V45"/>
  <c r="V44"/>
  <c r="V43"/>
  <c r="V42"/>
  <c r="V41"/>
  <c r="V40"/>
  <c r="V39"/>
  <c r="V38"/>
  <c r="V37"/>
  <c r="V36"/>
  <c r="V35"/>
  <c r="V34"/>
  <c r="V33"/>
  <c r="V32"/>
  <c r="V31"/>
  <c r="V30"/>
  <c r="V29"/>
  <c r="V28"/>
  <c r="V27"/>
  <c r="V26"/>
  <c r="V25"/>
  <c r="V24"/>
  <c r="V23"/>
  <c r="V22"/>
  <c r="V21"/>
  <c r="V19"/>
  <c r="V18"/>
  <c r="V17"/>
  <c r="V16"/>
  <c r="V15"/>
  <c r="V14"/>
  <c r="V13"/>
  <c r="V12"/>
  <c r="V10"/>
  <c r="V8"/>
  <c r="V7"/>
  <c r="V6"/>
  <c r="V5"/>
  <c r="V4"/>
  <c r="V3"/>
  <c r="V2"/>
  <c r="F275"/>
  <c r="F443"/>
  <c r="F191"/>
  <c r="X307"/>
  <c r="F307"/>
  <c r="X306"/>
  <c r="A306"/>
  <c r="F306"/>
  <c r="A245"/>
  <c r="X66"/>
  <c r="F66"/>
  <c r="F369"/>
  <c r="X245"/>
  <c r="F245"/>
  <c r="A111"/>
  <c r="A163"/>
  <c r="X111"/>
  <c r="F111"/>
  <c r="F253"/>
  <c r="F442"/>
  <c r="X163"/>
  <c r="F163"/>
  <c r="X120"/>
  <c r="F120"/>
  <c r="A120"/>
  <c r="X255"/>
  <c r="F255"/>
  <c r="A255"/>
  <c r="X250"/>
  <c r="F250"/>
  <c r="A250"/>
  <c r="F441"/>
  <c r="A300"/>
  <c r="X300"/>
  <c r="F300"/>
  <c r="W329"/>
  <c r="W333" s="1"/>
  <c r="X326"/>
  <c r="X325"/>
  <c r="X324"/>
  <c r="X323"/>
  <c r="X322"/>
  <c r="X319"/>
  <c r="X318"/>
  <c r="X317"/>
  <c r="X316"/>
  <c r="X315"/>
  <c r="X314"/>
  <c r="X312"/>
  <c r="X311"/>
  <c r="X310"/>
  <c r="X308"/>
  <c r="X305"/>
  <c r="X304"/>
  <c r="X303"/>
  <c r="X302"/>
  <c r="X299"/>
  <c r="X298"/>
  <c r="X297"/>
  <c r="X296"/>
  <c r="X295"/>
  <c r="X294"/>
  <c r="X293"/>
  <c r="X292"/>
  <c r="X291"/>
  <c r="X290"/>
  <c r="X289"/>
  <c r="X288"/>
  <c r="X287"/>
  <c r="X285"/>
  <c r="X284"/>
  <c r="X283"/>
  <c r="X282"/>
  <c r="X281"/>
  <c r="X280"/>
  <c r="X279"/>
  <c r="X277"/>
  <c r="X276"/>
  <c r="X275"/>
  <c r="X274"/>
  <c r="X273"/>
  <c r="X272"/>
  <c r="X271"/>
  <c r="X269"/>
  <c r="X268"/>
  <c r="X267"/>
  <c r="X266"/>
  <c r="X265"/>
  <c r="X264"/>
  <c r="X263"/>
  <c r="X262"/>
  <c r="X261"/>
  <c r="X260"/>
  <c r="X259"/>
  <c r="X258"/>
  <c r="X257"/>
  <c r="X256"/>
  <c r="X254"/>
  <c r="X253"/>
  <c r="X252"/>
  <c r="X251"/>
  <c r="X248"/>
  <c r="X247"/>
  <c r="X246"/>
  <c r="X244"/>
  <c r="X243"/>
  <c r="X242"/>
  <c r="X241"/>
  <c r="X240"/>
  <c r="X239"/>
  <c r="X238"/>
  <c r="X237"/>
  <c r="X235"/>
  <c r="X234"/>
  <c r="X233"/>
  <c r="X232"/>
  <c r="X231"/>
  <c r="X230"/>
  <c r="X229"/>
  <c r="X228"/>
  <c r="X227"/>
  <c r="X226"/>
  <c r="X225"/>
  <c r="X224"/>
  <c r="X223"/>
  <c r="X222"/>
  <c r="X221"/>
  <c r="X220"/>
  <c r="X219"/>
  <c r="X218"/>
  <c r="X217"/>
  <c r="X216"/>
  <c r="X215"/>
  <c r="X213"/>
  <c r="X212"/>
  <c r="X211"/>
  <c r="X210"/>
  <c r="X209"/>
  <c r="X208"/>
  <c r="X207"/>
  <c r="X206"/>
  <c r="X204"/>
  <c r="X203"/>
  <c r="X202"/>
  <c r="X201"/>
  <c r="X200"/>
  <c r="X199"/>
  <c r="X198"/>
  <c r="X197"/>
  <c r="X196"/>
  <c r="X195"/>
  <c r="X194"/>
  <c r="X193"/>
  <c r="X192"/>
  <c r="X191"/>
  <c r="X190"/>
  <c r="X189"/>
  <c r="X188"/>
  <c r="X187"/>
  <c r="X185"/>
  <c r="X184"/>
  <c r="X183"/>
  <c r="X182"/>
  <c r="X181"/>
  <c r="X180"/>
  <c r="X179"/>
  <c r="X178"/>
  <c r="X177"/>
  <c r="X176"/>
  <c r="X175"/>
  <c r="X173"/>
  <c r="X172"/>
  <c r="X171"/>
  <c r="X170"/>
  <c r="X169"/>
  <c r="X168"/>
  <c r="X167"/>
  <c r="X166"/>
  <c r="X165"/>
  <c r="X162"/>
  <c r="X161"/>
  <c r="X160"/>
  <c r="X159"/>
  <c r="X158"/>
  <c r="X157"/>
  <c r="X156"/>
  <c r="X155"/>
  <c r="X154"/>
  <c r="X153"/>
  <c r="X152"/>
  <c r="X151"/>
  <c r="X150"/>
  <c r="X149"/>
  <c r="X147"/>
  <c r="X146"/>
  <c r="X145"/>
  <c r="X144"/>
  <c r="X143"/>
  <c r="X142"/>
  <c r="X141"/>
  <c r="X139"/>
  <c r="X138"/>
  <c r="X137"/>
  <c r="X136"/>
  <c r="X135"/>
  <c r="X134"/>
  <c r="X133"/>
  <c r="X131"/>
  <c r="X129"/>
  <c r="X128"/>
  <c r="X127"/>
  <c r="X126"/>
  <c r="X125"/>
  <c r="X124"/>
  <c r="X122"/>
  <c r="X121"/>
  <c r="X119"/>
  <c r="X118"/>
  <c r="X117"/>
  <c r="X116"/>
  <c r="X115"/>
  <c r="X114"/>
  <c r="X113"/>
  <c r="X112"/>
  <c r="X110"/>
  <c r="X108"/>
  <c r="X107"/>
  <c r="X106"/>
  <c r="X105"/>
  <c r="X104"/>
  <c r="X103"/>
  <c r="X102"/>
  <c r="X100"/>
  <c r="X99"/>
  <c r="X98"/>
  <c r="X97"/>
  <c r="X96"/>
  <c r="X95"/>
  <c r="X94"/>
  <c r="X93"/>
  <c r="X92"/>
  <c r="X91"/>
  <c r="X90"/>
  <c r="X89"/>
  <c r="X88"/>
  <c r="X87"/>
  <c r="X86"/>
  <c r="X83"/>
  <c r="X82"/>
  <c r="X81"/>
  <c r="X80"/>
  <c r="X77"/>
  <c r="X76"/>
  <c r="X75"/>
  <c r="X74"/>
  <c r="X72"/>
  <c r="X71"/>
  <c r="X70"/>
  <c r="X69"/>
  <c r="X68"/>
  <c r="X67"/>
  <c r="X65"/>
  <c r="X63"/>
  <c r="X62"/>
  <c r="X61"/>
  <c r="X60"/>
  <c r="X59"/>
  <c r="X58"/>
  <c r="X57"/>
  <c r="X56"/>
  <c r="X55"/>
  <c r="X54"/>
  <c r="X53"/>
  <c r="X52"/>
  <c r="X50"/>
  <c r="X49"/>
  <c r="X48"/>
  <c r="X47"/>
  <c r="X46"/>
  <c r="X45"/>
  <c r="X44"/>
  <c r="X43"/>
  <c r="X42"/>
  <c r="X41"/>
  <c r="X40"/>
  <c r="X39"/>
  <c r="X38"/>
  <c r="X37"/>
  <c r="X36"/>
  <c r="X35"/>
  <c r="X34"/>
  <c r="X33"/>
  <c r="X32"/>
  <c r="X31"/>
  <c r="X30"/>
  <c r="X29"/>
  <c r="X28"/>
  <c r="X27"/>
  <c r="X26"/>
  <c r="X25"/>
  <c r="X24"/>
  <c r="X23"/>
  <c r="X22"/>
  <c r="X21"/>
  <c r="X19"/>
  <c r="X18"/>
  <c r="X17"/>
  <c r="X16"/>
  <c r="X15"/>
  <c r="X14"/>
  <c r="X13"/>
  <c r="X12"/>
  <c r="X10"/>
  <c r="X8"/>
  <c r="X7"/>
  <c r="X6"/>
  <c r="X5"/>
  <c r="X4"/>
  <c r="X3"/>
  <c r="X2"/>
  <c r="A243"/>
  <c r="Z243"/>
  <c r="F243"/>
  <c r="CA277"/>
  <c r="BV277"/>
  <c r="BT277"/>
  <c r="BR277"/>
  <c r="BP277"/>
  <c r="BN277"/>
  <c r="BL277"/>
  <c r="BJ277"/>
  <c r="BH277"/>
  <c r="BF277"/>
  <c r="BD277"/>
  <c r="BB277"/>
  <c r="AZ277"/>
  <c r="AX277"/>
  <c r="AV277"/>
  <c r="AT277"/>
  <c r="AR277"/>
  <c r="AP277"/>
  <c r="AN277"/>
  <c r="AL277"/>
  <c r="AJ277"/>
  <c r="AH277"/>
  <c r="AF277"/>
  <c r="AD277"/>
  <c r="AB277"/>
  <c r="Z277"/>
  <c r="Z189"/>
  <c r="F189"/>
  <c r="A189"/>
  <c r="Z191"/>
  <c r="CA155"/>
  <c r="BV155"/>
  <c r="BT155"/>
  <c r="BR155"/>
  <c r="BP155"/>
  <c r="BN155"/>
  <c r="BL155"/>
  <c r="BJ155"/>
  <c r="BH155"/>
  <c r="BF155"/>
  <c r="BD155"/>
  <c r="BB155"/>
  <c r="AZ155"/>
  <c r="AX155"/>
  <c r="AV155"/>
  <c r="AT155"/>
  <c r="AR155"/>
  <c r="AP155"/>
  <c r="AN155"/>
  <c r="AL155"/>
  <c r="AJ155"/>
  <c r="AH155"/>
  <c r="AF155"/>
  <c r="AD155"/>
  <c r="AB155"/>
  <c r="Z155"/>
  <c r="Z24"/>
  <c r="F24"/>
  <c r="A24"/>
  <c r="F376"/>
  <c r="Z27"/>
  <c r="F27"/>
  <c r="A27"/>
  <c r="Z170"/>
  <c r="F170"/>
  <c r="A170"/>
  <c r="Z128"/>
  <c r="F128"/>
  <c r="A128"/>
  <c r="Z299"/>
  <c r="F299"/>
  <c r="A299"/>
  <c r="AF149"/>
  <c r="AD149"/>
  <c r="AB149"/>
  <c r="Z149"/>
  <c r="F149"/>
  <c r="A149"/>
  <c r="AL50"/>
  <c r="A50" s="1"/>
  <c r="AJ50"/>
  <c r="AH50"/>
  <c r="AF50"/>
  <c r="AD50"/>
  <c r="AB50"/>
  <c r="Z50"/>
  <c r="F50"/>
  <c r="AF48"/>
  <c r="AD48"/>
  <c r="AB48"/>
  <c r="Z48"/>
  <c r="F48"/>
  <c r="A48"/>
  <c r="Z293"/>
  <c r="AB293"/>
  <c r="AF293"/>
  <c r="AD293"/>
  <c r="F293"/>
  <c r="A293"/>
  <c r="F353"/>
  <c r="Y329"/>
  <c r="Y333" s="1"/>
  <c r="Z326"/>
  <c r="Z325"/>
  <c r="Z324"/>
  <c r="Z323"/>
  <c r="Z322"/>
  <c r="Z319"/>
  <c r="Z318"/>
  <c r="Z317"/>
  <c r="Z316"/>
  <c r="Z315"/>
  <c r="Z314"/>
  <c r="Z312"/>
  <c r="Z311"/>
  <c r="Z310"/>
  <c r="Z308"/>
  <c r="Z305"/>
  <c r="Z304"/>
  <c r="Z303"/>
  <c r="Z302"/>
  <c r="Z298"/>
  <c r="Z297"/>
  <c r="Z296"/>
  <c r="Z295"/>
  <c r="Z294"/>
  <c r="Z292"/>
  <c r="Z291"/>
  <c r="Z290"/>
  <c r="Z289"/>
  <c r="Z288"/>
  <c r="Z287"/>
  <c r="Z285"/>
  <c r="Z284"/>
  <c r="Z283"/>
  <c r="Z282"/>
  <c r="Z281"/>
  <c r="Z280"/>
  <c r="Z279"/>
  <c r="Z276"/>
  <c r="Z275"/>
  <c r="Z274"/>
  <c r="Z273"/>
  <c r="Z272"/>
  <c r="Z271"/>
  <c r="Z269"/>
  <c r="Z268"/>
  <c r="Z267"/>
  <c r="Z266"/>
  <c r="Z265"/>
  <c r="Z264"/>
  <c r="Z263"/>
  <c r="Z262"/>
  <c r="Z261"/>
  <c r="Z260"/>
  <c r="Z259"/>
  <c r="Z258"/>
  <c r="Z257"/>
  <c r="Z256"/>
  <c r="Z254"/>
  <c r="Z253"/>
  <c r="Z252"/>
  <c r="Z251"/>
  <c r="Z248"/>
  <c r="Z247"/>
  <c r="Z246"/>
  <c r="Z244"/>
  <c r="Z242"/>
  <c r="Z241"/>
  <c r="Z240"/>
  <c r="Z239"/>
  <c r="Z238"/>
  <c r="Z237"/>
  <c r="Z235"/>
  <c r="Z234"/>
  <c r="Z233"/>
  <c r="Z232"/>
  <c r="Z231"/>
  <c r="Z230"/>
  <c r="Z229"/>
  <c r="Z228"/>
  <c r="Z227"/>
  <c r="Z226"/>
  <c r="Z225"/>
  <c r="Z224"/>
  <c r="Z223"/>
  <c r="Z222"/>
  <c r="Z221"/>
  <c r="Z220"/>
  <c r="Z219"/>
  <c r="Z218"/>
  <c r="Z217"/>
  <c r="Z216"/>
  <c r="Z215"/>
  <c r="Z213"/>
  <c r="Z212"/>
  <c r="Z211"/>
  <c r="Z210"/>
  <c r="Z209"/>
  <c r="Z208"/>
  <c r="Z207"/>
  <c r="Z206"/>
  <c r="Z204"/>
  <c r="Z203"/>
  <c r="Z202"/>
  <c r="Z201"/>
  <c r="Z200"/>
  <c r="Z199"/>
  <c r="Z198"/>
  <c r="Z197"/>
  <c r="Z196"/>
  <c r="Z195"/>
  <c r="Z194"/>
  <c r="Z193"/>
  <c r="Z192"/>
  <c r="Z190"/>
  <c r="Z188"/>
  <c r="Z187"/>
  <c r="Z185"/>
  <c r="Z184"/>
  <c r="Z183"/>
  <c r="Z182"/>
  <c r="Z181"/>
  <c r="Z180"/>
  <c r="Z179"/>
  <c r="Z178"/>
  <c r="Z177"/>
  <c r="Z176"/>
  <c r="Z175"/>
  <c r="Z173"/>
  <c r="Z172"/>
  <c r="Z171"/>
  <c r="Z169"/>
  <c r="Z168"/>
  <c r="Z167"/>
  <c r="Z166"/>
  <c r="Z165"/>
  <c r="Z162"/>
  <c r="Z161"/>
  <c r="Z160"/>
  <c r="Z159"/>
  <c r="Z158"/>
  <c r="Z157"/>
  <c r="Z156"/>
  <c r="Z154"/>
  <c r="Z153"/>
  <c r="Z152"/>
  <c r="Z151"/>
  <c r="Z150"/>
  <c r="Z147"/>
  <c r="Z146"/>
  <c r="Z145"/>
  <c r="Z144"/>
  <c r="Z143"/>
  <c r="Z142"/>
  <c r="Z141"/>
  <c r="Z139"/>
  <c r="Z138"/>
  <c r="Z137"/>
  <c r="Z136"/>
  <c r="Z135"/>
  <c r="Z134"/>
  <c r="Z133"/>
  <c r="Z131"/>
  <c r="Z129"/>
  <c r="Z127"/>
  <c r="Z126"/>
  <c r="Z125"/>
  <c r="Z124"/>
  <c r="Z122"/>
  <c r="Z121"/>
  <c r="Z119"/>
  <c r="Z118"/>
  <c r="Z117"/>
  <c r="Z116"/>
  <c r="Z115"/>
  <c r="Z114"/>
  <c r="Z113"/>
  <c r="Z112"/>
  <c r="Z110"/>
  <c r="Z108"/>
  <c r="Z107"/>
  <c r="Z106"/>
  <c r="Z105"/>
  <c r="Z104"/>
  <c r="Z103"/>
  <c r="Z102"/>
  <c r="Z100"/>
  <c r="Z99"/>
  <c r="Z98"/>
  <c r="Z97"/>
  <c r="Z96"/>
  <c r="Z95"/>
  <c r="Z94"/>
  <c r="Z93"/>
  <c r="Z92"/>
  <c r="Z91"/>
  <c r="Z90"/>
  <c r="Z89"/>
  <c r="Z88"/>
  <c r="Z87"/>
  <c r="Z86"/>
  <c r="Z83"/>
  <c r="Z82"/>
  <c r="Z81"/>
  <c r="Z80"/>
  <c r="Z77"/>
  <c r="Z76"/>
  <c r="Z75"/>
  <c r="Z74"/>
  <c r="Z72"/>
  <c r="Z71"/>
  <c r="Z70"/>
  <c r="Z69"/>
  <c r="Z68"/>
  <c r="Z67"/>
  <c r="Z65"/>
  <c r="Z63"/>
  <c r="Z62"/>
  <c r="Z61"/>
  <c r="Z60"/>
  <c r="Z59"/>
  <c r="Z58"/>
  <c r="Z57"/>
  <c r="Z56"/>
  <c r="Z55"/>
  <c r="Z54"/>
  <c r="Z53"/>
  <c r="Z52"/>
  <c r="Z49"/>
  <c r="Z47"/>
  <c r="Z46"/>
  <c r="Z45"/>
  <c r="Z44"/>
  <c r="Z43"/>
  <c r="Z42"/>
  <c r="Z41"/>
  <c r="Z40"/>
  <c r="Z39"/>
  <c r="Z38"/>
  <c r="Z37"/>
  <c r="Z36"/>
  <c r="Z35"/>
  <c r="Z34"/>
  <c r="Z33"/>
  <c r="Z32"/>
  <c r="Z31"/>
  <c r="Z30"/>
  <c r="Z29"/>
  <c r="Z28"/>
  <c r="Z26"/>
  <c r="Z25"/>
  <c r="Z23"/>
  <c r="Z22"/>
  <c r="Z21"/>
  <c r="Z19"/>
  <c r="Z18"/>
  <c r="Z17"/>
  <c r="Z16"/>
  <c r="Z15"/>
  <c r="Z14"/>
  <c r="Z13"/>
  <c r="Z12"/>
  <c r="Z10"/>
  <c r="Z8"/>
  <c r="Z7"/>
  <c r="Z6"/>
  <c r="Z5"/>
  <c r="Z4"/>
  <c r="Z3"/>
  <c r="Z2"/>
  <c r="AF296"/>
  <c r="AD296"/>
  <c r="AB296"/>
  <c r="F296"/>
  <c r="A296"/>
  <c r="A22"/>
  <c r="AF22"/>
  <c r="AD22"/>
  <c r="AB22"/>
  <c r="F22"/>
  <c r="AF139"/>
  <c r="AD139"/>
  <c r="AB139"/>
  <c r="F139"/>
  <c r="A139"/>
  <c r="AB274"/>
  <c r="F274"/>
  <c r="A274"/>
  <c r="F94"/>
  <c r="AA329"/>
  <c r="AA333" s="1"/>
  <c r="AB326"/>
  <c r="AB325"/>
  <c r="AB324"/>
  <c r="AB323"/>
  <c r="AB322"/>
  <c r="AB319"/>
  <c r="AB318"/>
  <c r="AB317"/>
  <c r="AB316"/>
  <c r="AB315"/>
  <c r="AB314"/>
  <c r="AB312"/>
  <c r="AB311"/>
  <c r="AB310"/>
  <c r="AB308"/>
  <c r="AB305"/>
  <c r="AB304"/>
  <c r="AB303"/>
  <c r="AB302"/>
  <c r="AB298"/>
  <c r="AB297"/>
  <c r="AB295"/>
  <c r="AB294"/>
  <c r="AB292"/>
  <c r="AB291"/>
  <c r="AB290"/>
  <c r="AB289"/>
  <c r="AB288"/>
  <c r="AB287"/>
  <c r="AB285"/>
  <c r="AB284"/>
  <c r="AB283"/>
  <c r="AB282"/>
  <c r="AB281"/>
  <c r="AB280"/>
  <c r="AB279"/>
  <c r="AB276"/>
  <c r="AB275"/>
  <c r="AB273"/>
  <c r="AB272"/>
  <c r="AB271"/>
  <c r="AB269"/>
  <c r="AB268"/>
  <c r="AB267"/>
  <c r="AB266"/>
  <c r="AB265"/>
  <c r="AB264"/>
  <c r="AB263"/>
  <c r="AB262"/>
  <c r="AB261"/>
  <c r="AB260"/>
  <c r="AB259"/>
  <c r="AB258"/>
  <c r="AB257"/>
  <c r="AB256"/>
  <c r="AB254"/>
  <c r="AB253"/>
  <c r="AB252"/>
  <c r="AB251"/>
  <c r="AB248"/>
  <c r="AB247"/>
  <c r="AB246"/>
  <c r="AB244"/>
  <c r="AB242"/>
  <c r="AB241"/>
  <c r="AB240"/>
  <c r="AB239"/>
  <c r="AB238"/>
  <c r="AB237"/>
  <c r="AB235"/>
  <c r="AB234"/>
  <c r="AB233"/>
  <c r="AB232"/>
  <c r="AB231"/>
  <c r="AB230"/>
  <c r="AB229"/>
  <c r="AB228"/>
  <c r="AB227"/>
  <c r="AB226"/>
  <c r="AB225"/>
  <c r="AB224"/>
  <c r="AB223"/>
  <c r="AB222"/>
  <c r="AB221"/>
  <c r="AB220"/>
  <c r="AB219"/>
  <c r="AB218"/>
  <c r="AB217"/>
  <c r="AB216"/>
  <c r="AB215"/>
  <c r="AB213"/>
  <c r="AB212"/>
  <c r="AB211"/>
  <c r="AB210"/>
  <c r="AB209"/>
  <c r="AB208"/>
  <c r="AB207"/>
  <c r="AB206"/>
  <c r="AB204"/>
  <c r="AB203"/>
  <c r="AB202"/>
  <c r="AB201"/>
  <c r="AB200"/>
  <c r="AB199"/>
  <c r="AB198"/>
  <c r="AB197"/>
  <c r="AB196"/>
  <c r="AB195"/>
  <c r="AB194"/>
  <c r="AB193"/>
  <c r="AB192"/>
  <c r="AB190"/>
  <c r="AB188"/>
  <c r="AB187"/>
  <c r="AB185"/>
  <c r="AB184"/>
  <c r="AB183"/>
  <c r="AB182"/>
  <c r="AB181"/>
  <c r="AB180"/>
  <c r="AB179"/>
  <c r="AB178"/>
  <c r="AB177"/>
  <c r="AB176"/>
  <c r="AB175"/>
  <c r="AB173"/>
  <c r="AB172"/>
  <c r="AB171"/>
  <c r="AB169"/>
  <c r="AB168"/>
  <c r="AB167"/>
  <c r="AB166"/>
  <c r="AB165"/>
  <c r="AB162"/>
  <c r="AB161"/>
  <c r="AB160"/>
  <c r="AB159"/>
  <c r="AB158"/>
  <c r="AB157"/>
  <c r="AB156"/>
  <c r="AB154"/>
  <c r="AB153"/>
  <c r="AB152"/>
  <c r="AB151"/>
  <c r="AB150"/>
  <c r="AB147"/>
  <c r="AB146"/>
  <c r="AB145"/>
  <c r="AB144"/>
  <c r="AB143"/>
  <c r="AB142"/>
  <c r="AB141"/>
  <c r="AB138"/>
  <c r="AB137"/>
  <c r="AB136"/>
  <c r="AB135"/>
  <c r="AB134"/>
  <c r="AB133"/>
  <c r="AB131"/>
  <c r="AB129"/>
  <c r="AB127"/>
  <c r="AB126"/>
  <c r="AB125"/>
  <c r="AB124"/>
  <c r="AB122"/>
  <c r="AB121"/>
  <c r="AB119"/>
  <c r="AB118"/>
  <c r="AB117"/>
  <c r="AB116"/>
  <c r="AB115"/>
  <c r="AB114"/>
  <c r="AB113"/>
  <c r="AB112"/>
  <c r="AB110"/>
  <c r="AB108"/>
  <c r="AB107"/>
  <c r="AB106"/>
  <c r="AB105"/>
  <c r="AB104"/>
  <c r="AB103"/>
  <c r="AB102"/>
  <c r="AB100"/>
  <c r="AB99"/>
  <c r="AB98"/>
  <c r="AB97"/>
  <c r="AB96"/>
  <c r="AB95"/>
  <c r="AB94"/>
  <c r="AB93"/>
  <c r="AB92"/>
  <c r="AB91"/>
  <c r="AB90"/>
  <c r="AB89"/>
  <c r="AB88"/>
  <c r="AB87"/>
  <c r="AB86"/>
  <c r="AB83"/>
  <c r="AB82"/>
  <c r="AB81"/>
  <c r="AB80"/>
  <c r="AB77"/>
  <c r="AB76"/>
  <c r="AB75"/>
  <c r="AB74"/>
  <c r="AB72"/>
  <c r="AB71"/>
  <c r="AB70"/>
  <c r="AB69"/>
  <c r="AB68"/>
  <c r="AB67"/>
  <c r="AB65"/>
  <c r="AB63"/>
  <c r="AB62"/>
  <c r="AB61"/>
  <c r="AB60"/>
  <c r="AB59"/>
  <c r="AB58"/>
  <c r="AB57"/>
  <c r="AB56"/>
  <c r="AB55"/>
  <c r="AB54"/>
  <c r="AB53"/>
  <c r="AB52"/>
  <c r="AB49"/>
  <c r="AB47"/>
  <c r="AB46"/>
  <c r="AB45"/>
  <c r="AB44"/>
  <c r="AB43"/>
  <c r="AB42"/>
  <c r="AB41"/>
  <c r="AB40"/>
  <c r="AB39"/>
  <c r="AB38"/>
  <c r="AB37"/>
  <c r="AB36"/>
  <c r="AB35"/>
  <c r="AB34"/>
  <c r="AB33"/>
  <c r="AB32"/>
  <c r="AB31"/>
  <c r="AB30"/>
  <c r="AB29"/>
  <c r="AB28"/>
  <c r="AB26"/>
  <c r="AB25"/>
  <c r="AB23"/>
  <c r="AB21"/>
  <c r="AB19"/>
  <c r="AB18"/>
  <c r="AB17"/>
  <c r="AB16"/>
  <c r="AB15"/>
  <c r="AB14"/>
  <c r="AB13"/>
  <c r="AB12"/>
  <c r="AB10"/>
  <c r="AB8"/>
  <c r="AB7"/>
  <c r="AB6"/>
  <c r="AB5"/>
  <c r="AB4"/>
  <c r="AB3"/>
  <c r="AB2"/>
  <c r="AC329"/>
  <c r="AC333" s="1"/>
  <c r="AD326"/>
  <c r="AD325"/>
  <c r="AD324"/>
  <c r="AD323"/>
  <c r="AD322"/>
  <c r="AD319"/>
  <c r="AD318"/>
  <c r="AD317"/>
  <c r="AD316"/>
  <c r="AD315"/>
  <c r="AD314"/>
  <c r="AD312"/>
  <c r="AD311"/>
  <c r="AD310"/>
  <c r="AD308"/>
  <c r="AD305"/>
  <c r="AD304"/>
  <c r="AD303"/>
  <c r="AD302"/>
  <c r="AD298"/>
  <c r="AD297"/>
  <c r="AD295"/>
  <c r="AD294"/>
  <c r="AD292"/>
  <c r="AD291"/>
  <c r="AD290"/>
  <c r="AD289"/>
  <c r="AD288"/>
  <c r="AD287"/>
  <c r="AD285"/>
  <c r="AD284"/>
  <c r="AD283"/>
  <c r="AD282"/>
  <c r="AD281"/>
  <c r="AD280"/>
  <c r="AD279"/>
  <c r="AD276"/>
  <c r="AD275"/>
  <c r="AD273"/>
  <c r="AD272"/>
  <c r="AD271"/>
  <c r="AD269"/>
  <c r="AD268"/>
  <c r="AD267"/>
  <c r="AD266"/>
  <c r="AD265"/>
  <c r="AD264"/>
  <c r="AD263"/>
  <c r="AD262"/>
  <c r="AD261"/>
  <c r="AD260"/>
  <c r="AD259"/>
  <c r="AD258"/>
  <c r="AD257"/>
  <c r="AD256"/>
  <c r="AD254"/>
  <c r="AD253"/>
  <c r="AD252"/>
  <c r="AD251"/>
  <c r="AD248"/>
  <c r="AD247"/>
  <c r="AD246"/>
  <c r="AD244"/>
  <c r="AD242"/>
  <c r="AD241"/>
  <c r="AD240"/>
  <c r="AD239"/>
  <c r="AD238"/>
  <c r="AD237"/>
  <c r="AD235"/>
  <c r="AD234"/>
  <c r="AD233"/>
  <c r="AD232"/>
  <c r="AD231"/>
  <c r="AD230"/>
  <c r="AD229"/>
  <c r="AD228"/>
  <c r="AD227"/>
  <c r="AD226"/>
  <c r="AD225"/>
  <c r="AD224"/>
  <c r="AD223"/>
  <c r="AD222"/>
  <c r="AD221"/>
  <c r="AD220"/>
  <c r="AD219"/>
  <c r="AD218"/>
  <c r="AD217"/>
  <c r="AD216"/>
  <c r="AD215"/>
  <c r="AD213"/>
  <c r="AD212"/>
  <c r="AD211"/>
  <c r="AD210"/>
  <c r="AD209"/>
  <c r="AD208"/>
  <c r="AD207"/>
  <c r="AD206"/>
  <c r="AD204"/>
  <c r="AD203"/>
  <c r="AD202"/>
  <c r="AD201"/>
  <c r="AD200"/>
  <c r="AD199"/>
  <c r="AD198"/>
  <c r="AD197"/>
  <c r="AD196"/>
  <c r="AD195"/>
  <c r="AD194"/>
  <c r="AD193"/>
  <c r="AD192"/>
  <c r="AD190"/>
  <c r="AD188"/>
  <c r="AD187"/>
  <c r="AD185"/>
  <c r="AD184"/>
  <c r="AD183"/>
  <c r="AD182"/>
  <c r="AD181"/>
  <c r="AD180"/>
  <c r="AD179"/>
  <c r="AD178"/>
  <c r="AD177"/>
  <c r="AD176"/>
  <c r="AD175"/>
  <c r="AD173"/>
  <c r="AD172"/>
  <c r="AD171"/>
  <c r="AD169"/>
  <c r="AD168"/>
  <c r="AD167"/>
  <c r="AD166"/>
  <c r="AD165"/>
  <c r="AD162"/>
  <c r="AD161"/>
  <c r="AD160"/>
  <c r="AD159"/>
  <c r="AD158"/>
  <c r="AD157"/>
  <c r="AD156"/>
  <c r="AD154"/>
  <c r="AD153"/>
  <c r="AD152"/>
  <c r="AD151"/>
  <c r="AD150"/>
  <c r="AD147"/>
  <c r="AD146"/>
  <c r="AD145"/>
  <c r="AD144"/>
  <c r="AD143"/>
  <c r="AD142"/>
  <c r="AD141"/>
  <c r="AD138"/>
  <c r="AD137"/>
  <c r="AD136"/>
  <c r="AD135"/>
  <c r="AD134"/>
  <c r="AD133"/>
  <c r="AD131"/>
  <c r="AD129"/>
  <c r="AD127"/>
  <c r="AD126"/>
  <c r="AD125"/>
  <c r="AD124"/>
  <c r="AD122"/>
  <c r="AD121"/>
  <c r="AD119"/>
  <c r="AD118"/>
  <c r="AD117"/>
  <c r="AD116"/>
  <c r="AD115"/>
  <c r="AD114"/>
  <c r="AD113"/>
  <c r="AD112"/>
  <c r="AD110"/>
  <c r="AD108"/>
  <c r="AD107"/>
  <c r="AD106"/>
  <c r="AD105"/>
  <c r="AD104"/>
  <c r="AD103"/>
  <c r="AD102"/>
  <c r="AD100"/>
  <c r="AD99"/>
  <c r="AD98"/>
  <c r="AD97"/>
  <c r="AD96"/>
  <c r="AD95"/>
  <c r="AD94"/>
  <c r="AD93"/>
  <c r="AD92"/>
  <c r="AD91"/>
  <c r="AD90"/>
  <c r="AD89"/>
  <c r="AD88"/>
  <c r="AD87"/>
  <c r="AD86"/>
  <c r="AD83"/>
  <c r="AD82"/>
  <c r="AD81"/>
  <c r="AD80"/>
  <c r="AD77"/>
  <c r="AD76"/>
  <c r="AD75"/>
  <c r="AD74"/>
  <c r="AD72"/>
  <c r="AD71"/>
  <c r="AD70"/>
  <c r="AD69"/>
  <c r="AD68"/>
  <c r="AD67"/>
  <c r="AD65"/>
  <c r="AD63"/>
  <c r="AD62"/>
  <c r="AD61"/>
  <c r="AD60"/>
  <c r="AD59"/>
  <c r="AD58"/>
  <c r="AD57"/>
  <c r="AD56"/>
  <c r="AD55"/>
  <c r="AD54"/>
  <c r="AD53"/>
  <c r="AD52"/>
  <c r="AD49"/>
  <c r="AD47"/>
  <c r="AD46"/>
  <c r="AD45"/>
  <c r="AD44"/>
  <c r="AD43"/>
  <c r="AD42"/>
  <c r="AD41"/>
  <c r="AD40"/>
  <c r="AD39"/>
  <c r="AD38"/>
  <c r="AD37"/>
  <c r="AD36"/>
  <c r="AD35"/>
  <c r="AD34"/>
  <c r="AD33"/>
  <c r="AD32"/>
  <c r="AD31"/>
  <c r="AD30"/>
  <c r="AD29"/>
  <c r="AD28"/>
  <c r="AD26"/>
  <c r="AD25"/>
  <c r="AD23"/>
  <c r="AD21"/>
  <c r="AD19"/>
  <c r="AD18"/>
  <c r="AD17"/>
  <c r="AD16"/>
  <c r="AD15"/>
  <c r="AD14"/>
  <c r="AD13"/>
  <c r="AD12"/>
  <c r="AD10"/>
  <c r="AD8"/>
  <c r="AD7"/>
  <c r="AD6"/>
  <c r="AD5"/>
  <c r="AD4"/>
  <c r="AD3"/>
  <c r="AD2"/>
  <c r="CA100"/>
  <c r="BV100"/>
  <c r="BT100"/>
  <c r="BR100"/>
  <c r="BP100"/>
  <c r="BN100"/>
  <c r="BL100"/>
  <c r="BJ100"/>
  <c r="BH100"/>
  <c r="BF100"/>
  <c r="BD100"/>
  <c r="BB100"/>
  <c r="AZ100"/>
  <c r="AX100"/>
  <c r="AV100"/>
  <c r="AT100"/>
  <c r="AR100"/>
  <c r="AP100"/>
  <c r="AN100"/>
  <c r="AL100"/>
  <c r="AJ100"/>
  <c r="AH100"/>
  <c r="AF100"/>
  <c r="F100"/>
  <c r="F363"/>
  <c r="AF316"/>
  <c r="F316"/>
  <c r="A316"/>
  <c r="AF242"/>
  <c r="F242"/>
  <c r="A242"/>
  <c r="F228"/>
  <c r="F436"/>
  <c r="F349"/>
  <c r="AF99"/>
  <c r="F99"/>
  <c r="A99"/>
  <c r="F343"/>
  <c r="A52"/>
  <c r="F52"/>
  <c r="F509"/>
  <c r="AE329"/>
  <c r="AE333" s="1"/>
  <c r="AF326"/>
  <c r="AF325"/>
  <c r="AF324"/>
  <c r="AF323"/>
  <c r="AF322"/>
  <c r="AF319"/>
  <c r="AF318"/>
  <c r="AF317"/>
  <c r="AF315"/>
  <c r="AF314"/>
  <c r="AF312"/>
  <c r="AF311"/>
  <c r="AF310"/>
  <c r="AF308"/>
  <c r="AF305"/>
  <c r="AF304"/>
  <c r="AF303"/>
  <c r="AF302"/>
  <c r="AF298"/>
  <c r="AF297"/>
  <c r="AF295"/>
  <c r="AF294"/>
  <c r="AF292"/>
  <c r="AF291"/>
  <c r="AF290"/>
  <c r="AF289"/>
  <c r="AF288"/>
  <c r="AF287"/>
  <c r="AF285"/>
  <c r="AF284"/>
  <c r="AF283"/>
  <c r="AF282"/>
  <c r="AF281"/>
  <c r="AF280"/>
  <c r="AF279"/>
  <c r="AF276"/>
  <c r="AF275"/>
  <c r="AF273"/>
  <c r="AF272"/>
  <c r="AF271"/>
  <c r="AF269"/>
  <c r="AF268"/>
  <c r="AF267"/>
  <c r="AF266"/>
  <c r="AF265"/>
  <c r="AF264"/>
  <c r="AF263"/>
  <c r="AF262"/>
  <c r="AF261"/>
  <c r="AF260"/>
  <c r="AF259"/>
  <c r="AF258"/>
  <c r="AF257"/>
  <c r="AF256"/>
  <c r="AF254"/>
  <c r="AF253"/>
  <c r="AF252"/>
  <c r="AF251"/>
  <c r="AF248"/>
  <c r="AF247"/>
  <c r="AF246"/>
  <c r="AF244"/>
  <c r="AF241"/>
  <c r="AF240"/>
  <c r="AF239"/>
  <c r="AF238"/>
  <c r="AF237"/>
  <c r="AF235"/>
  <c r="AF234"/>
  <c r="AF233"/>
  <c r="AF232"/>
  <c r="AF231"/>
  <c r="AF230"/>
  <c r="AF229"/>
  <c r="AF228"/>
  <c r="AF227"/>
  <c r="AF226"/>
  <c r="AF225"/>
  <c r="AF224"/>
  <c r="AF223"/>
  <c r="AF222"/>
  <c r="AF221"/>
  <c r="AF220"/>
  <c r="AF219"/>
  <c r="AF218"/>
  <c r="AF217"/>
  <c r="AF216"/>
  <c r="AF215"/>
  <c r="AF213"/>
  <c r="AF212"/>
  <c r="AF211"/>
  <c r="AF210"/>
  <c r="AF209"/>
  <c r="AF208"/>
  <c r="AF207"/>
  <c r="AF206"/>
  <c r="AF204"/>
  <c r="AF203"/>
  <c r="AF202"/>
  <c r="AF201"/>
  <c r="AF200"/>
  <c r="AF199"/>
  <c r="AF198"/>
  <c r="AF197"/>
  <c r="AF196"/>
  <c r="AF195"/>
  <c r="AF194"/>
  <c r="AF193"/>
  <c r="AF192"/>
  <c r="AF190"/>
  <c r="AF188"/>
  <c r="AF187"/>
  <c r="AF185"/>
  <c r="AF184"/>
  <c r="AF183"/>
  <c r="AF182"/>
  <c r="AF181"/>
  <c r="AF180"/>
  <c r="AF179"/>
  <c r="AF178"/>
  <c r="AF177"/>
  <c r="AF176"/>
  <c r="AF175"/>
  <c r="AF173"/>
  <c r="AF172"/>
  <c r="AF171"/>
  <c r="AF169"/>
  <c r="AF168"/>
  <c r="AF167"/>
  <c r="AF166"/>
  <c r="AF165"/>
  <c r="AF162"/>
  <c r="AF161"/>
  <c r="AF160"/>
  <c r="AF159"/>
  <c r="AF158"/>
  <c r="AF157"/>
  <c r="AF156"/>
  <c r="AF154"/>
  <c r="AF153"/>
  <c r="AF152"/>
  <c r="AF151"/>
  <c r="AF150"/>
  <c r="AF147"/>
  <c r="AF146"/>
  <c r="AF145"/>
  <c r="AF144"/>
  <c r="AF143"/>
  <c r="AF142"/>
  <c r="AF141"/>
  <c r="AF138"/>
  <c r="AF137"/>
  <c r="AF136"/>
  <c r="AF135"/>
  <c r="AF134"/>
  <c r="AF133"/>
  <c r="AF131"/>
  <c r="AF129"/>
  <c r="AF127"/>
  <c r="AF126"/>
  <c r="AF125"/>
  <c r="AF124"/>
  <c r="AF122"/>
  <c r="AF121"/>
  <c r="AF119"/>
  <c r="AF118"/>
  <c r="AF117"/>
  <c r="AF116"/>
  <c r="AF115"/>
  <c r="AF114"/>
  <c r="AF113"/>
  <c r="AF112"/>
  <c r="AF110"/>
  <c r="AF108"/>
  <c r="AF107"/>
  <c r="AF106"/>
  <c r="AF105"/>
  <c r="AF104"/>
  <c r="AF103"/>
  <c r="AF102"/>
  <c r="AF98"/>
  <c r="AF97"/>
  <c r="AF96"/>
  <c r="AF95"/>
  <c r="AF94"/>
  <c r="AF93"/>
  <c r="AF92"/>
  <c r="AF91"/>
  <c r="AF90"/>
  <c r="AF89"/>
  <c r="AF88"/>
  <c r="AF87"/>
  <c r="AF86"/>
  <c r="AF83"/>
  <c r="AF82"/>
  <c r="AF81"/>
  <c r="AF80"/>
  <c r="AF77"/>
  <c r="AF76"/>
  <c r="AF75"/>
  <c r="AF74"/>
  <c r="AF72"/>
  <c r="AF71"/>
  <c r="AF70"/>
  <c r="AF69"/>
  <c r="AF68"/>
  <c r="AF67"/>
  <c r="AF65"/>
  <c r="AF63"/>
  <c r="AF62"/>
  <c r="AF61"/>
  <c r="AF60"/>
  <c r="AF59"/>
  <c r="AF58"/>
  <c r="AF57"/>
  <c r="AF56"/>
  <c r="AF55"/>
  <c r="AF54"/>
  <c r="AF53"/>
  <c r="AF52"/>
  <c r="AF49"/>
  <c r="AF47"/>
  <c r="AF46"/>
  <c r="AF45"/>
  <c r="AF44"/>
  <c r="AF43"/>
  <c r="AF42"/>
  <c r="AF41"/>
  <c r="AF40"/>
  <c r="AF39"/>
  <c r="AF38"/>
  <c r="AF37"/>
  <c r="AF36"/>
  <c r="AF35"/>
  <c r="AF34"/>
  <c r="AF33"/>
  <c r="AF32"/>
  <c r="AF31"/>
  <c r="AF30"/>
  <c r="AF29"/>
  <c r="AF28"/>
  <c r="AF26"/>
  <c r="AF25"/>
  <c r="AF23"/>
  <c r="AF21"/>
  <c r="AF19"/>
  <c r="AF18"/>
  <c r="AF17"/>
  <c r="AF16"/>
  <c r="AF15"/>
  <c r="AF14"/>
  <c r="AF13"/>
  <c r="AF12"/>
  <c r="AF10"/>
  <c r="AF8"/>
  <c r="AF7"/>
  <c r="AF6"/>
  <c r="AF5"/>
  <c r="AF4"/>
  <c r="AF3"/>
  <c r="AF2"/>
  <c r="AJ52"/>
  <c r="AH52"/>
  <c r="AG329"/>
  <c r="AG333" s="1"/>
  <c r="AH326"/>
  <c r="AH325"/>
  <c r="AH324"/>
  <c r="AH323"/>
  <c r="AH322"/>
  <c r="AH319"/>
  <c r="AH318"/>
  <c r="AH317"/>
  <c r="AH315"/>
  <c r="AH314"/>
  <c r="AH312"/>
  <c r="AH311"/>
  <c r="AH310"/>
  <c r="AH308"/>
  <c r="AH305"/>
  <c r="AH304"/>
  <c r="AH303"/>
  <c r="AH302"/>
  <c r="AH298"/>
  <c r="AH297"/>
  <c r="AH295"/>
  <c r="AH294"/>
  <c r="AH292"/>
  <c r="AH291"/>
  <c r="AH290"/>
  <c r="AH289"/>
  <c r="AH288"/>
  <c r="AH287"/>
  <c r="AH285"/>
  <c r="AH284"/>
  <c r="AH283"/>
  <c r="AH282"/>
  <c r="AH281"/>
  <c r="AH280"/>
  <c r="AH279"/>
  <c r="AH276"/>
  <c r="AH275"/>
  <c r="AH273"/>
  <c r="AH272"/>
  <c r="AH271"/>
  <c r="AH269"/>
  <c r="AH268"/>
  <c r="AH267"/>
  <c r="AH266"/>
  <c r="AH265"/>
  <c r="AH264"/>
  <c r="AH263"/>
  <c r="AH262"/>
  <c r="AH261"/>
  <c r="AH260"/>
  <c r="AH259"/>
  <c r="AH258"/>
  <c r="AH257"/>
  <c r="AH256"/>
  <c r="AH254"/>
  <c r="AH253"/>
  <c r="AH252"/>
  <c r="AH251"/>
  <c r="AH248"/>
  <c r="AH247"/>
  <c r="AH246"/>
  <c r="AH244"/>
  <c r="AH241"/>
  <c r="AH240"/>
  <c r="AH239"/>
  <c r="AH238"/>
  <c r="AH237"/>
  <c r="AH235"/>
  <c r="AH234"/>
  <c r="AH233"/>
  <c r="AH232"/>
  <c r="AH231"/>
  <c r="AH230"/>
  <c r="AH229"/>
  <c r="AH228"/>
  <c r="AH227"/>
  <c r="AH226"/>
  <c r="AH225"/>
  <c r="AH224"/>
  <c r="AH223"/>
  <c r="AH222"/>
  <c r="AH221"/>
  <c r="AH220"/>
  <c r="AH219"/>
  <c r="AH218"/>
  <c r="AH217"/>
  <c r="AH216"/>
  <c r="AH215"/>
  <c r="AH213"/>
  <c r="AH212"/>
  <c r="AH211"/>
  <c r="AH210"/>
  <c r="AH209"/>
  <c r="AH208"/>
  <c r="AH207"/>
  <c r="AH206"/>
  <c r="AH204"/>
  <c r="AH203"/>
  <c r="AH202"/>
  <c r="AH201"/>
  <c r="AH200"/>
  <c r="AH199"/>
  <c r="AH198"/>
  <c r="AH197"/>
  <c r="AH196"/>
  <c r="AH195"/>
  <c r="AH194"/>
  <c r="AH193"/>
  <c r="AH192"/>
  <c r="AH190"/>
  <c r="AH188"/>
  <c r="AH187"/>
  <c r="AH185"/>
  <c r="AH184"/>
  <c r="AH183"/>
  <c r="AH182"/>
  <c r="AH181"/>
  <c r="AH180"/>
  <c r="AH179"/>
  <c r="AH178"/>
  <c r="AH177"/>
  <c r="AH176"/>
  <c r="AH175"/>
  <c r="AH173"/>
  <c r="AH172"/>
  <c r="AH171"/>
  <c r="AH169"/>
  <c r="AH168"/>
  <c r="AH167"/>
  <c r="AH166"/>
  <c r="AH165"/>
  <c r="AH162"/>
  <c r="AH161"/>
  <c r="AH160"/>
  <c r="AH159"/>
  <c r="AH158"/>
  <c r="AH157"/>
  <c r="AH156"/>
  <c r="AH154"/>
  <c r="AH153"/>
  <c r="AH152"/>
  <c r="AH151"/>
  <c r="AH150"/>
  <c r="AH147"/>
  <c r="AH146"/>
  <c r="AH145"/>
  <c r="AH144"/>
  <c r="AH143"/>
  <c r="AH142"/>
  <c r="AH141"/>
  <c r="AH138"/>
  <c r="AH137"/>
  <c r="AH136"/>
  <c r="AH135"/>
  <c r="AH134"/>
  <c r="AH133"/>
  <c r="AH131"/>
  <c r="AH129"/>
  <c r="AH127"/>
  <c r="AH126"/>
  <c r="AH125"/>
  <c r="AH124"/>
  <c r="AH122"/>
  <c r="AH121"/>
  <c r="AH119"/>
  <c r="AH118"/>
  <c r="AH117"/>
  <c r="AH116"/>
  <c r="AH115"/>
  <c r="AH114"/>
  <c r="AH113"/>
  <c r="AH112"/>
  <c r="AH110"/>
  <c r="AH108"/>
  <c r="AH107"/>
  <c r="AH106"/>
  <c r="AH105"/>
  <c r="AH104"/>
  <c r="AH103"/>
  <c r="AH102"/>
  <c r="AH98"/>
  <c r="AH97"/>
  <c r="AH96"/>
  <c r="AH95"/>
  <c r="AH94"/>
  <c r="AH93"/>
  <c r="AH92"/>
  <c r="AH91"/>
  <c r="AH90"/>
  <c r="AH89"/>
  <c r="AH88"/>
  <c r="AH87"/>
  <c r="AH86"/>
  <c r="AH83"/>
  <c r="AH82"/>
  <c r="AH81"/>
  <c r="AH80"/>
  <c r="AH77"/>
  <c r="AH76"/>
  <c r="AH75"/>
  <c r="AH74"/>
  <c r="AH72"/>
  <c r="AH71"/>
  <c r="AH70"/>
  <c r="AH69"/>
  <c r="AH68"/>
  <c r="AH67"/>
  <c r="AH65"/>
  <c r="AH63"/>
  <c r="AH62"/>
  <c r="AH61"/>
  <c r="AH60"/>
  <c r="AH59"/>
  <c r="AH58"/>
  <c r="AH57"/>
  <c r="AH56"/>
  <c r="AH55"/>
  <c r="AH54"/>
  <c r="AH53"/>
  <c r="AH49"/>
  <c r="AH47"/>
  <c r="AH46"/>
  <c r="AH45"/>
  <c r="AH44"/>
  <c r="AH43"/>
  <c r="AH42"/>
  <c r="AH41"/>
  <c r="AH40"/>
  <c r="AH39"/>
  <c r="AH38"/>
  <c r="AH37"/>
  <c r="AH36"/>
  <c r="AH35"/>
  <c r="AH34"/>
  <c r="AH33"/>
  <c r="AH32"/>
  <c r="AH31"/>
  <c r="AH30"/>
  <c r="AH29"/>
  <c r="AH28"/>
  <c r="AH26"/>
  <c r="AH25"/>
  <c r="AH23"/>
  <c r="AH21"/>
  <c r="AH19"/>
  <c r="AH18"/>
  <c r="AH17"/>
  <c r="AH16"/>
  <c r="AH15"/>
  <c r="AH14"/>
  <c r="AH13"/>
  <c r="AH12"/>
  <c r="AH10"/>
  <c r="AH8"/>
  <c r="AH7"/>
  <c r="AH6"/>
  <c r="AH5"/>
  <c r="AH4"/>
  <c r="AH3"/>
  <c r="AH2"/>
  <c r="F266"/>
  <c r="F435"/>
  <c r="A105"/>
  <c r="F105"/>
  <c r="AJ105"/>
  <c r="F342"/>
  <c r="A76"/>
  <c r="AJ76"/>
  <c r="F76"/>
  <c r="F17"/>
  <c r="F430"/>
  <c r="F434"/>
  <c r="F432"/>
  <c r="F431"/>
  <c r="F429"/>
  <c r="F407"/>
  <c r="F398"/>
  <c r="F396"/>
  <c r="AK335"/>
  <c r="AI329"/>
  <c r="AI333" s="1"/>
  <c r="AJ326"/>
  <c r="AJ325"/>
  <c r="AJ324"/>
  <c r="AJ323"/>
  <c r="AJ322"/>
  <c r="AJ319"/>
  <c r="AJ318"/>
  <c r="AJ317"/>
  <c r="AJ315"/>
  <c r="AJ314"/>
  <c r="AJ312"/>
  <c r="AJ311"/>
  <c r="AJ310"/>
  <c r="AJ308"/>
  <c r="AJ305"/>
  <c r="AJ304"/>
  <c r="AJ303"/>
  <c r="AJ302"/>
  <c r="AJ298"/>
  <c r="AJ297"/>
  <c r="AJ295"/>
  <c r="AJ294"/>
  <c r="AJ292"/>
  <c r="AJ291"/>
  <c r="AJ290"/>
  <c r="AJ289"/>
  <c r="AJ288"/>
  <c r="AJ287"/>
  <c r="AJ285"/>
  <c r="AJ284"/>
  <c r="AJ283"/>
  <c r="AJ282"/>
  <c r="AJ281"/>
  <c r="AJ280"/>
  <c r="AJ279"/>
  <c r="AJ276"/>
  <c r="AJ275"/>
  <c r="AJ273"/>
  <c r="AJ272"/>
  <c r="AJ271"/>
  <c r="AJ269"/>
  <c r="AJ268"/>
  <c r="AJ267"/>
  <c r="AJ266"/>
  <c r="AJ265"/>
  <c r="AJ264"/>
  <c r="AJ263"/>
  <c r="AJ262"/>
  <c r="AJ261"/>
  <c r="AJ260"/>
  <c r="AJ259"/>
  <c r="AJ258"/>
  <c r="AJ257"/>
  <c r="AJ256"/>
  <c r="AJ254"/>
  <c r="AJ253"/>
  <c r="AJ252"/>
  <c r="AJ251"/>
  <c r="AJ248"/>
  <c r="AJ247"/>
  <c r="AJ246"/>
  <c r="AJ244"/>
  <c r="AJ241"/>
  <c r="AJ240"/>
  <c r="AJ239"/>
  <c r="AJ238"/>
  <c r="AJ237"/>
  <c r="AJ235"/>
  <c r="AJ234"/>
  <c r="AJ233"/>
  <c r="AJ232"/>
  <c r="AJ231"/>
  <c r="AJ230"/>
  <c r="AJ229"/>
  <c r="AJ228"/>
  <c r="AJ227"/>
  <c r="AJ226"/>
  <c r="AJ225"/>
  <c r="AJ224"/>
  <c r="AJ223"/>
  <c r="AJ222"/>
  <c r="AJ221"/>
  <c r="AJ220"/>
  <c r="AJ219"/>
  <c r="AJ218"/>
  <c r="AJ217"/>
  <c r="AJ216"/>
  <c r="AJ215"/>
  <c r="AJ213"/>
  <c r="AJ212"/>
  <c r="AJ211"/>
  <c r="AJ210"/>
  <c r="AJ209"/>
  <c r="AJ208"/>
  <c r="AJ207"/>
  <c r="AJ206"/>
  <c r="AJ204"/>
  <c r="AJ203"/>
  <c r="AJ202"/>
  <c r="AJ201"/>
  <c r="AJ200"/>
  <c r="AJ199"/>
  <c r="AJ198"/>
  <c r="AJ197"/>
  <c r="AJ196"/>
  <c r="AJ195"/>
  <c r="AJ194"/>
  <c r="AJ193"/>
  <c r="AJ192"/>
  <c r="AJ190"/>
  <c r="AJ188"/>
  <c r="AJ187"/>
  <c r="AJ185"/>
  <c r="AJ184"/>
  <c r="AJ183"/>
  <c r="AJ182"/>
  <c r="AJ181"/>
  <c r="AJ180"/>
  <c r="AJ179"/>
  <c r="AJ178"/>
  <c r="AJ177"/>
  <c r="AJ176"/>
  <c r="AJ175"/>
  <c r="AJ173"/>
  <c r="AJ172"/>
  <c r="AJ171"/>
  <c r="AJ169"/>
  <c r="AJ168"/>
  <c r="AJ167"/>
  <c r="AJ166"/>
  <c r="AJ165"/>
  <c r="AJ162"/>
  <c r="AJ161"/>
  <c r="AJ160"/>
  <c r="AJ159"/>
  <c r="AJ158"/>
  <c r="AJ157"/>
  <c r="AJ156"/>
  <c r="AJ154"/>
  <c r="AJ153"/>
  <c r="AJ152"/>
  <c r="AJ151"/>
  <c r="AJ150"/>
  <c r="AJ147"/>
  <c r="AJ146"/>
  <c r="AJ145"/>
  <c r="AJ144"/>
  <c r="AJ143"/>
  <c r="AJ142"/>
  <c r="AJ141"/>
  <c r="AJ138"/>
  <c r="AJ137"/>
  <c r="AJ136"/>
  <c r="AJ135"/>
  <c r="AJ134"/>
  <c r="AJ133"/>
  <c r="AJ131"/>
  <c r="AJ129"/>
  <c r="AJ127"/>
  <c r="AJ126"/>
  <c r="AJ125"/>
  <c r="AJ124"/>
  <c r="AJ122"/>
  <c r="AJ121"/>
  <c r="AJ119"/>
  <c r="AJ118"/>
  <c r="AJ117"/>
  <c r="AJ116"/>
  <c r="AJ115"/>
  <c r="AJ114"/>
  <c r="AJ113"/>
  <c r="AJ112"/>
  <c r="AJ110"/>
  <c r="AJ108"/>
  <c r="AJ107"/>
  <c r="AJ106"/>
  <c r="AJ104"/>
  <c r="AJ103"/>
  <c r="AJ102"/>
  <c r="AJ98"/>
  <c r="AJ97"/>
  <c r="AJ96"/>
  <c r="AJ95"/>
  <c r="AJ94"/>
  <c r="AJ93"/>
  <c r="AJ92"/>
  <c r="AJ91"/>
  <c r="AJ90"/>
  <c r="AJ89"/>
  <c r="AJ88"/>
  <c r="AJ87"/>
  <c r="AJ86"/>
  <c r="AJ83"/>
  <c r="AJ82"/>
  <c r="AJ81"/>
  <c r="AJ80"/>
  <c r="AJ77"/>
  <c r="AJ75"/>
  <c r="AJ74"/>
  <c r="AJ72"/>
  <c r="AJ71"/>
  <c r="AJ70"/>
  <c r="AJ69"/>
  <c r="AJ68"/>
  <c r="AJ67"/>
  <c r="AJ65"/>
  <c r="AJ63"/>
  <c r="AJ62"/>
  <c r="AJ61"/>
  <c r="AJ60"/>
  <c r="AJ59"/>
  <c r="AJ58"/>
  <c r="AJ57"/>
  <c r="AJ56"/>
  <c r="AJ55"/>
  <c r="AJ54"/>
  <c r="AJ53"/>
  <c r="AJ49"/>
  <c r="AJ47"/>
  <c r="AJ46"/>
  <c r="AJ45"/>
  <c r="AJ44"/>
  <c r="AJ43"/>
  <c r="AJ42"/>
  <c r="AJ41"/>
  <c r="AJ40"/>
  <c r="AJ39"/>
  <c r="AJ38"/>
  <c r="AJ37"/>
  <c r="AJ36"/>
  <c r="AJ35"/>
  <c r="AJ34"/>
  <c r="AJ33"/>
  <c r="AJ32"/>
  <c r="AJ31"/>
  <c r="AJ30"/>
  <c r="AJ29"/>
  <c r="AJ28"/>
  <c r="AJ26"/>
  <c r="AJ25"/>
  <c r="AJ23"/>
  <c r="AJ21"/>
  <c r="AJ19"/>
  <c r="AJ18"/>
  <c r="AJ17"/>
  <c r="AJ16"/>
  <c r="AJ15"/>
  <c r="AJ14"/>
  <c r="AJ13"/>
  <c r="AJ12"/>
  <c r="AJ10"/>
  <c r="AJ8"/>
  <c r="AJ7"/>
  <c r="AJ6"/>
  <c r="AJ5"/>
  <c r="AJ4"/>
  <c r="AJ3"/>
  <c r="AJ2"/>
  <c r="F433"/>
  <c r="F143"/>
  <c r="F279"/>
  <c r="F252"/>
  <c r="F116"/>
  <c r="F40"/>
  <c r="F222"/>
  <c r="F221"/>
  <c r="F142"/>
  <c r="F154"/>
  <c r="F428"/>
  <c r="F241"/>
  <c r="F151"/>
  <c r="F75"/>
  <c r="F427"/>
  <c r="F16"/>
  <c r="F63"/>
  <c r="F426"/>
  <c r="F180"/>
  <c r="F4"/>
  <c r="F273"/>
  <c r="F425"/>
  <c r="F169"/>
  <c r="F315"/>
  <c r="F282"/>
  <c r="F96"/>
  <c r="F185"/>
  <c r="F424"/>
  <c r="F7"/>
  <c r="F423"/>
  <c r="F81"/>
  <c r="F10"/>
  <c r="F35"/>
  <c r="F239"/>
  <c r="F95"/>
  <c r="F129"/>
  <c r="F108"/>
  <c r="F146"/>
  <c r="F267"/>
  <c r="F2"/>
  <c r="F298"/>
  <c r="F312"/>
  <c r="F215"/>
  <c r="F213"/>
  <c r="F135"/>
  <c r="F256"/>
  <c r="F97"/>
  <c r="F211"/>
  <c r="F227"/>
  <c r="F265"/>
  <c r="F134"/>
  <c r="F422"/>
  <c r="F33"/>
  <c r="F8"/>
  <c r="F226"/>
  <c r="F3"/>
  <c r="F127"/>
  <c r="F187"/>
  <c r="F212"/>
  <c r="F183"/>
  <c r="F107"/>
  <c r="F381"/>
  <c r="F421"/>
  <c r="F199"/>
  <c r="F268"/>
  <c r="F157"/>
  <c r="F420"/>
  <c r="F112"/>
  <c r="F98"/>
  <c r="F32"/>
  <c r="F201"/>
  <c r="F310"/>
  <c r="F57"/>
  <c r="F45"/>
  <c r="F92"/>
  <c r="F196"/>
  <c r="F74"/>
  <c r="F229"/>
  <c r="F165"/>
  <c r="F47"/>
  <c r="F400"/>
  <c r="F83"/>
  <c r="F419"/>
  <c r="F190"/>
  <c r="F110"/>
  <c r="F246"/>
  <c r="F290"/>
  <c r="F417"/>
  <c r="F90"/>
  <c r="F119"/>
  <c r="F416"/>
  <c r="F218"/>
  <c r="F200"/>
  <c r="F294"/>
  <c r="F285"/>
  <c r="F102"/>
  <c r="F415"/>
  <c r="F251"/>
  <c r="F60"/>
  <c r="F182"/>
  <c r="F118"/>
  <c r="F144"/>
  <c r="F414"/>
  <c r="F272"/>
  <c r="F258"/>
  <c r="F271"/>
  <c r="F281"/>
  <c r="F113"/>
  <c r="F238"/>
  <c r="F178"/>
  <c r="F192"/>
  <c r="F283"/>
  <c r="F125"/>
  <c r="F234"/>
  <c r="F233"/>
  <c r="F126"/>
  <c r="F305"/>
  <c r="F77"/>
  <c r="F413"/>
  <c r="F204"/>
  <c r="F166"/>
  <c r="F314"/>
  <c r="F244"/>
  <c r="F322"/>
  <c r="F247"/>
  <c r="F14"/>
  <c r="F260"/>
  <c r="F171"/>
  <c r="F103"/>
  <c r="F147"/>
  <c r="F198"/>
  <c r="F141"/>
  <c r="F302"/>
  <c r="F412"/>
  <c r="F46"/>
  <c r="F36"/>
  <c r="F61"/>
  <c r="F89"/>
  <c r="F216"/>
  <c r="F263"/>
  <c r="F184"/>
  <c r="F160"/>
  <c r="F156"/>
  <c r="F248"/>
  <c r="F411"/>
  <c r="F39"/>
  <c r="F38"/>
  <c r="F41"/>
  <c r="F317"/>
  <c r="F161"/>
  <c r="F179"/>
  <c r="F62"/>
  <c r="F194"/>
  <c r="F177"/>
  <c r="F269"/>
  <c r="F44"/>
  <c r="F21"/>
  <c r="F225"/>
  <c r="F410"/>
  <c r="F208"/>
  <c r="F59"/>
  <c r="F287"/>
  <c r="F69"/>
  <c r="F124"/>
  <c r="F409"/>
  <c r="F34"/>
  <c r="F93"/>
  <c r="F86"/>
  <c r="F408"/>
  <c r="F162"/>
  <c r="F115"/>
  <c r="F117"/>
  <c r="F91"/>
  <c r="F295"/>
  <c r="F173"/>
  <c r="F68"/>
  <c r="F138"/>
  <c r="F82"/>
  <c r="F193"/>
  <c r="F406"/>
  <c r="F158"/>
  <c r="F106"/>
  <c r="F71"/>
  <c r="F136"/>
  <c r="F405"/>
  <c r="F404"/>
  <c r="F240"/>
  <c r="F308"/>
  <c r="F402"/>
  <c r="F195"/>
  <c r="F12"/>
  <c r="F401"/>
  <c r="F217"/>
  <c r="F175"/>
  <c r="F232"/>
  <c r="F231"/>
  <c r="F42"/>
  <c r="F399"/>
  <c r="F224"/>
  <c r="F220"/>
  <c r="F203"/>
  <c r="F172"/>
  <c r="F15"/>
  <c r="F176"/>
  <c r="F5"/>
  <c r="F29"/>
  <c r="F55"/>
  <c r="F88"/>
  <c r="F311"/>
  <c r="F319"/>
  <c r="F397"/>
  <c r="F395"/>
  <c r="F394"/>
  <c r="F131"/>
  <c r="F6"/>
  <c r="F292"/>
  <c r="F393"/>
  <c r="F257"/>
  <c r="F80"/>
  <c r="F284"/>
  <c r="F259"/>
  <c r="F262"/>
  <c r="F276"/>
  <c r="F150"/>
  <c r="F392"/>
  <c r="F26"/>
  <c r="F104"/>
  <c r="F87"/>
  <c r="F235"/>
  <c r="F297"/>
  <c r="F31"/>
  <c r="F23"/>
  <c r="F391"/>
  <c r="F323"/>
  <c r="F28"/>
  <c r="F291"/>
  <c r="F209"/>
  <c r="F137"/>
  <c r="F210"/>
  <c r="F289"/>
  <c r="F114"/>
  <c r="F237"/>
  <c r="F49"/>
  <c r="F72"/>
  <c r="F197"/>
  <c r="F153"/>
  <c r="F261"/>
  <c r="F167"/>
  <c r="F202"/>
  <c r="F25"/>
  <c r="F188"/>
  <c r="F18"/>
  <c r="F37"/>
  <c r="F223"/>
  <c r="F230"/>
  <c r="F145"/>
  <c r="F30"/>
  <c r="F152"/>
  <c r="F219"/>
  <c r="F318"/>
  <c r="F43"/>
  <c r="F206"/>
  <c r="F121"/>
  <c r="F56"/>
  <c r="F122"/>
  <c r="F67"/>
  <c r="F288"/>
  <c r="F264"/>
  <c r="F207"/>
  <c r="F303"/>
  <c r="F159"/>
  <c r="AL241"/>
  <c r="A241" s="1"/>
  <c r="AL326"/>
  <c r="AL325"/>
  <c r="AL324"/>
  <c r="AL323"/>
  <c r="AL322"/>
  <c r="AL319"/>
  <c r="AL318"/>
  <c r="AL317"/>
  <c r="AL315"/>
  <c r="AL314"/>
  <c r="AL312"/>
  <c r="AL311"/>
  <c r="AL310"/>
  <c r="AL308"/>
  <c r="AL305"/>
  <c r="AL304"/>
  <c r="AL303"/>
  <c r="AL302"/>
  <c r="AL298"/>
  <c r="AL297"/>
  <c r="AL295"/>
  <c r="AL294"/>
  <c r="AL292"/>
  <c r="AL291"/>
  <c r="AL290"/>
  <c r="AL289"/>
  <c r="AL288"/>
  <c r="AL287"/>
  <c r="AL285"/>
  <c r="AL284"/>
  <c r="AL283"/>
  <c r="AL282"/>
  <c r="AL281"/>
  <c r="AL280"/>
  <c r="AL279"/>
  <c r="AL276"/>
  <c r="AL275"/>
  <c r="AL273"/>
  <c r="AL272"/>
  <c r="AL271"/>
  <c r="AL269"/>
  <c r="AL268"/>
  <c r="AL267"/>
  <c r="AL266"/>
  <c r="AL265"/>
  <c r="AL264"/>
  <c r="AL263"/>
  <c r="AL262"/>
  <c r="AL261"/>
  <c r="AL260"/>
  <c r="AL259"/>
  <c r="AL258"/>
  <c r="AL257"/>
  <c r="AL256"/>
  <c r="AL254"/>
  <c r="AL253"/>
  <c r="AL252"/>
  <c r="AL251"/>
  <c r="AL248"/>
  <c r="AL247"/>
  <c r="AL246"/>
  <c r="AL244"/>
  <c r="AL240"/>
  <c r="AL239"/>
  <c r="AL238"/>
  <c r="AL237"/>
  <c r="AL235"/>
  <c r="AL234"/>
  <c r="AL233"/>
  <c r="AL232"/>
  <c r="AL231"/>
  <c r="AL230"/>
  <c r="AL229"/>
  <c r="AL228"/>
  <c r="AL227"/>
  <c r="AL226"/>
  <c r="AL225"/>
  <c r="AL224"/>
  <c r="AL223"/>
  <c r="AL222"/>
  <c r="AL221"/>
  <c r="AL220"/>
  <c r="AL219"/>
  <c r="AL218"/>
  <c r="AL217"/>
  <c r="AL216"/>
  <c r="AL215"/>
  <c r="AL213"/>
  <c r="AL212"/>
  <c r="AL211"/>
  <c r="AL210"/>
  <c r="AL209"/>
  <c r="AL208"/>
  <c r="AL207"/>
  <c r="AL206"/>
  <c r="AL204"/>
  <c r="AL203"/>
  <c r="AL202"/>
  <c r="AL201"/>
  <c r="AL200"/>
  <c r="AL199"/>
  <c r="AL198"/>
  <c r="AL197"/>
  <c r="AL196"/>
  <c r="AL195"/>
  <c r="AL194"/>
  <c r="AL193"/>
  <c r="AL192"/>
  <c r="AL190"/>
  <c r="AL188"/>
  <c r="AL187"/>
  <c r="AL185"/>
  <c r="AL184"/>
  <c r="AL183"/>
  <c r="AL182"/>
  <c r="AL181"/>
  <c r="AL180"/>
  <c r="AL179"/>
  <c r="AL178"/>
  <c r="AL177"/>
  <c r="AL176"/>
  <c r="AL175"/>
  <c r="AL173"/>
  <c r="AL172"/>
  <c r="AL171"/>
  <c r="AL169"/>
  <c r="AL168"/>
  <c r="AL167"/>
  <c r="AL166"/>
  <c r="AL165"/>
  <c r="AL162"/>
  <c r="AL161"/>
  <c r="AL160"/>
  <c r="AL159"/>
  <c r="AL158"/>
  <c r="AL157"/>
  <c r="AL156"/>
  <c r="AL154"/>
  <c r="AL153"/>
  <c r="AL152"/>
  <c r="AL151"/>
  <c r="AL150"/>
  <c r="AL147"/>
  <c r="AL146"/>
  <c r="AL145"/>
  <c r="AL144"/>
  <c r="AL143"/>
  <c r="AL142"/>
  <c r="AL141"/>
  <c r="AL138"/>
  <c r="AL137"/>
  <c r="AL136"/>
  <c r="AL135"/>
  <c r="AL134"/>
  <c r="AL133"/>
  <c r="AL131"/>
  <c r="AL129"/>
  <c r="AL127"/>
  <c r="AL126"/>
  <c r="AL125"/>
  <c r="AL124"/>
  <c r="AL122"/>
  <c r="AL121"/>
  <c r="AL119"/>
  <c r="AL118"/>
  <c r="AL117"/>
  <c r="AL116"/>
  <c r="AL115"/>
  <c r="AL114"/>
  <c r="AL113"/>
  <c r="AL112"/>
  <c r="AL110"/>
  <c r="AL108"/>
  <c r="AL107"/>
  <c r="AL106"/>
  <c r="AL104"/>
  <c r="AL103"/>
  <c r="AL102"/>
  <c r="AL98"/>
  <c r="AL97"/>
  <c r="AL96"/>
  <c r="AL95"/>
  <c r="AL94"/>
  <c r="AL93"/>
  <c r="AL92"/>
  <c r="AL91"/>
  <c r="AL90"/>
  <c r="AL89"/>
  <c r="AL88"/>
  <c r="AL87"/>
  <c r="AL86"/>
  <c r="AL83"/>
  <c r="AL82"/>
  <c r="AL81"/>
  <c r="AL80"/>
  <c r="AL77"/>
  <c r="AL75"/>
  <c r="AL74"/>
  <c r="AL72"/>
  <c r="AL71"/>
  <c r="AL70"/>
  <c r="AL69"/>
  <c r="AL68"/>
  <c r="AL67"/>
  <c r="AL65"/>
  <c r="AL63"/>
  <c r="AL62"/>
  <c r="AL61"/>
  <c r="AL60"/>
  <c r="AL59"/>
  <c r="AL58"/>
  <c r="AL57"/>
  <c r="AL56"/>
  <c r="AL55"/>
  <c r="AL54"/>
  <c r="AL53"/>
  <c r="AL49"/>
  <c r="AL47"/>
  <c r="AL46"/>
  <c r="AL45"/>
  <c r="AL44"/>
  <c r="AL43"/>
  <c r="AL42"/>
  <c r="AL41"/>
  <c r="AL40"/>
  <c r="AL39"/>
  <c r="AL38"/>
  <c r="AL37"/>
  <c r="AL36"/>
  <c r="AL35"/>
  <c r="AL34"/>
  <c r="AL33"/>
  <c r="AL32"/>
  <c r="AL31"/>
  <c r="AL30"/>
  <c r="AL29"/>
  <c r="AL28"/>
  <c r="AL26"/>
  <c r="AL25"/>
  <c r="AL23"/>
  <c r="AL21"/>
  <c r="AL19"/>
  <c r="AL18"/>
  <c r="AL17"/>
  <c r="A17" s="1"/>
  <c r="AL16"/>
  <c r="AL15"/>
  <c r="AL14"/>
  <c r="AL13"/>
  <c r="AL12"/>
  <c r="AL10"/>
  <c r="AL8"/>
  <c r="AL7"/>
  <c r="AL6"/>
  <c r="AL5"/>
  <c r="AL4"/>
  <c r="AL3"/>
  <c r="AL2"/>
  <c r="AN4"/>
  <c r="AN151"/>
  <c r="AN180"/>
  <c r="CA16"/>
  <c r="AN16"/>
  <c r="AM329"/>
  <c r="AM333" s="1"/>
  <c r="AN326"/>
  <c r="AN325"/>
  <c r="AN324"/>
  <c r="AN323"/>
  <c r="AN322"/>
  <c r="AN319"/>
  <c r="AN318"/>
  <c r="AN317"/>
  <c r="AN315"/>
  <c r="AN314"/>
  <c r="AN312"/>
  <c r="AN311"/>
  <c r="AN310"/>
  <c r="AN308"/>
  <c r="AN305"/>
  <c r="AN304"/>
  <c r="AN303"/>
  <c r="AN302"/>
  <c r="AN298"/>
  <c r="AN297"/>
  <c r="AN295"/>
  <c r="AN294"/>
  <c r="AN292"/>
  <c r="AN291"/>
  <c r="AN290"/>
  <c r="AN289"/>
  <c r="AN288"/>
  <c r="AN287"/>
  <c r="AN285"/>
  <c r="AN284"/>
  <c r="AN283"/>
  <c r="AN282"/>
  <c r="AN281"/>
  <c r="AN280"/>
  <c r="AN279"/>
  <c r="AN276"/>
  <c r="AN275"/>
  <c r="AN273"/>
  <c r="AN272"/>
  <c r="AN271"/>
  <c r="AN269"/>
  <c r="AN268"/>
  <c r="AN267"/>
  <c r="AN266"/>
  <c r="AN265"/>
  <c r="AN264"/>
  <c r="AN263"/>
  <c r="AN262"/>
  <c r="AN261"/>
  <c r="AN260"/>
  <c r="AN259"/>
  <c r="AN258"/>
  <c r="AN257"/>
  <c r="AN256"/>
  <c r="AN254"/>
  <c r="AN253"/>
  <c r="AN252"/>
  <c r="AN251"/>
  <c r="AN248"/>
  <c r="AN247"/>
  <c r="AN246"/>
  <c r="AN244"/>
  <c r="AN240"/>
  <c r="AN239"/>
  <c r="AN238"/>
  <c r="AN237"/>
  <c r="AN235"/>
  <c r="AN234"/>
  <c r="AN233"/>
  <c r="AN232"/>
  <c r="AN231"/>
  <c r="AN230"/>
  <c r="AN229"/>
  <c r="AN228"/>
  <c r="AN227"/>
  <c r="AN226"/>
  <c r="AN225"/>
  <c r="AN224"/>
  <c r="AN223"/>
  <c r="AN222"/>
  <c r="AN221"/>
  <c r="AN220"/>
  <c r="AN219"/>
  <c r="AN218"/>
  <c r="AN217"/>
  <c r="AN216"/>
  <c r="AN215"/>
  <c r="AN213"/>
  <c r="AN212"/>
  <c r="AN211"/>
  <c r="AN210"/>
  <c r="AN209"/>
  <c r="AN208"/>
  <c r="AN207"/>
  <c r="AN206"/>
  <c r="AN204"/>
  <c r="AN203"/>
  <c r="AN202"/>
  <c r="AN201"/>
  <c r="AN200"/>
  <c r="AN199"/>
  <c r="AN198"/>
  <c r="AN197"/>
  <c r="AN196"/>
  <c r="AN195"/>
  <c r="AN194"/>
  <c r="AN193"/>
  <c r="AN192"/>
  <c r="AN190"/>
  <c r="AN188"/>
  <c r="AN187"/>
  <c r="AN185"/>
  <c r="AN184"/>
  <c r="AN183"/>
  <c r="AN182"/>
  <c r="AN181"/>
  <c r="AN179"/>
  <c r="AN178"/>
  <c r="AN177"/>
  <c r="AN176"/>
  <c r="AN175"/>
  <c r="AN173"/>
  <c r="AN172"/>
  <c r="AN171"/>
  <c r="AN169"/>
  <c r="AN168"/>
  <c r="AN167"/>
  <c r="AN166"/>
  <c r="AN165"/>
  <c r="AN162"/>
  <c r="AN161"/>
  <c r="AN160"/>
  <c r="AN159"/>
  <c r="AN158"/>
  <c r="AN157"/>
  <c r="AN156"/>
  <c r="AN154"/>
  <c r="AN153"/>
  <c r="AN152"/>
  <c r="AN150"/>
  <c r="AN147"/>
  <c r="AN146"/>
  <c r="AN145"/>
  <c r="AN144"/>
  <c r="AN143"/>
  <c r="AN142"/>
  <c r="AN141"/>
  <c r="AN138"/>
  <c r="AN137"/>
  <c r="AN136"/>
  <c r="AN135"/>
  <c r="AN134"/>
  <c r="AN133"/>
  <c r="AN131"/>
  <c r="AN129"/>
  <c r="AN127"/>
  <c r="AN126"/>
  <c r="AN125"/>
  <c r="AN124"/>
  <c r="AN122"/>
  <c r="AN121"/>
  <c r="AN119"/>
  <c r="AN118"/>
  <c r="AN117"/>
  <c r="AN116"/>
  <c r="AN115"/>
  <c r="AN114"/>
  <c r="AN113"/>
  <c r="AN112"/>
  <c r="AN110"/>
  <c r="AN108"/>
  <c r="AN107"/>
  <c r="AN106"/>
  <c r="AN104"/>
  <c r="AN103"/>
  <c r="AN102"/>
  <c r="AN98"/>
  <c r="AN97"/>
  <c r="AN96"/>
  <c r="AN95"/>
  <c r="AN94"/>
  <c r="AN93"/>
  <c r="AN92"/>
  <c r="AN91"/>
  <c r="AN90"/>
  <c r="AN89"/>
  <c r="AN88"/>
  <c r="AN87"/>
  <c r="AN86"/>
  <c r="AN83"/>
  <c r="AN82"/>
  <c r="AN81"/>
  <c r="AN80"/>
  <c r="AN77"/>
  <c r="AN75"/>
  <c r="AN74"/>
  <c r="AN72"/>
  <c r="AN71"/>
  <c r="AN70"/>
  <c r="AN69"/>
  <c r="AN68"/>
  <c r="AN67"/>
  <c r="AN65"/>
  <c r="AN63"/>
  <c r="AN62"/>
  <c r="AN61"/>
  <c r="AN60"/>
  <c r="AN59"/>
  <c r="AN58"/>
  <c r="AN57"/>
  <c r="AN56"/>
  <c r="AN55"/>
  <c r="AN54"/>
  <c r="AN53"/>
  <c r="AN49"/>
  <c r="AN47"/>
  <c r="AN46"/>
  <c r="AN45"/>
  <c r="AN44"/>
  <c r="AN43"/>
  <c r="AN42"/>
  <c r="AN41"/>
  <c r="AN40"/>
  <c r="AN39"/>
  <c r="AN38"/>
  <c r="AN37"/>
  <c r="AN36"/>
  <c r="AN35"/>
  <c r="AN34"/>
  <c r="AN33"/>
  <c r="AN32"/>
  <c r="AN31"/>
  <c r="AN30"/>
  <c r="AN29"/>
  <c r="AN28"/>
  <c r="AN26"/>
  <c r="AN25"/>
  <c r="AN23"/>
  <c r="AN21"/>
  <c r="AN19"/>
  <c r="AN18"/>
  <c r="AN17"/>
  <c r="AN15"/>
  <c r="AN14"/>
  <c r="AN13"/>
  <c r="AN12"/>
  <c r="AN10"/>
  <c r="AN8"/>
  <c r="AN7"/>
  <c r="AN6"/>
  <c r="AN5"/>
  <c r="AN3"/>
  <c r="AN2"/>
  <c r="AP282"/>
  <c r="CA282"/>
  <c r="AO329"/>
  <c r="AO333" s="1"/>
  <c r="AP279"/>
  <c r="AP280"/>
  <c r="AP281"/>
  <c r="AP283"/>
  <c r="AP284"/>
  <c r="AP285"/>
  <c r="AP287"/>
  <c r="AP288"/>
  <c r="AP289"/>
  <c r="AP290"/>
  <c r="AP291"/>
  <c r="AP292"/>
  <c r="AP294"/>
  <c r="AP295"/>
  <c r="AP297"/>
  <c r="AP298"/>
  <c r="AP302"/>
  <c r="AP303"/>
  <c r="AP304"/>
  <c r="AP305"/>
  <c r="AP308"/>
  <c r="AP310"/>
  <c r="AP311"/>
  <c r="AP312"/>
  <c r="AP314"/>
  <c r="AP315"/>
  <c r="AP317"/>
  <c r="AP318"/>
  <c r="AP319"/>
  <c r="AP322"/>
  <c r="AP323"/>
  <c r="AP324"/>
  <c r="AP325"/>
  <c r="AP326"/>
  <c r="AP112"/>
  <c r="AP113"/>
  <c r="AP114"/>
  <c r="AP115"/>
  <c r="AP116"/>
  <c r="AP117"/>
  <c r="AP118"/>
  <c r="AP119"/>
  <c r="AP121"/>
  <c r="AP122"/>
  <c r="AP124"/>
  <c r="AP125"/>
  <c r="AP126"/>
  <c r="AP127"/>
  <c r="AP129"/>
  <c r="AP131"/>
  <c r="AP133"/>
  <c r="AP134"/>
  <c r="AP135"/>
  <c r="AP136"/>
  <c r="AP137"/>
  <c r="AP138"/>
  <c r="AP141"/>
  <c r="AP142"/>
  <c r="AP143"/>
  <c r="AP144"/>
  <c r="AP145"/>
  <c r="AP146"/>
  <c r="AP147"/>
  <c r="AP150"/>
  <c r="AP152"/>
  <c r="AP153"/>
  <c r="AP154"/>
  <c r="AP156"/>
  <c r="AP157"/>
  <c r="AP158"/>
  <c r="AP159"/>
  <c r="AP160"/>
  <c r="AP161"/>
  <c r="AP162"/>
  <c r="AP165"/>
  <c r="AP166"/>
  <c r="AP167"/>
  <c r="AP168"/>
  <c r="AP169"/>
  <c r="AP171"/>
  <c r="AP172"/>
  <c r="AP173"/>
  <c r="AP175"/>
  <c r="AP176"/>
  <c r="AP177"/>
  <c r="AP178"/>
  <c r="AP179"/>
  <c r="AP181"/>
  <c r="AP182"/>
  <c r="AP183"/>
  <c r="AP184"/>
  <c r="AP185"/>
  <c r="AP187"/>
  <c r="AP188"/>
  <c r="AP190"/>
  <c r="AP192"/>
  <c r="AP193"/>
  <c r="AP194"/>
  <c r="AP195"/>
  <c r="AP196"/>
  <c r="AP197"/>
  <c r="AP198"/>
  <c r="AP199"/>
  <c r="AP200"/>
  <c r="AP201"/>
  <c r="AP202"/>
  <c r="AP203"/>
  <c r="AP204"/>
  <c r="AP206"/>
  <c r="AP207"/>
  <c r="AP208"/>
  <c r="AP209"/>
  <c r="AP210"/>
  <c r="AP211"/>
  <c r="AP212"/>
  <c r="AP213"/>
  <c r="AP215"/>
  <c r="AP216"/>
  <c r="AP217"/>
  <c r="AP218"/>
  <c r="AP219"/>
  <c r="AP220"/>
  <c r="AP221"/>
  <c r="AP222"/>
  <c r="AP223"/>
  <c r="AP224"/>
  <c r="AP225"/>
  <c r="AP226"/>
  <c r="AP227"/>
  <c r="AP228"/>
  <c r="AP229"/>
  <c r="AP230"/>
  <c r="AP231"/>
  <c r="AP232"/>
  <c r="AP233"/>
  <c r="AP234"/>
  <c r="AP235"/>
  <c r="AP237"/>
  <c r="AP238"/>
  <c r="AP239"/>
  <c r="AP240"/>
  <c r="AP244"/>
  <c r="AP246"/>
  <c r="AP247"/>
  <c r="AP248"/>
  <c r="AP251"/>
  <c r="AP252"/>
  <c r="AP253"/>
  <c r="AP254"/>
  <c r="AP256"/>
  <c r="AP257"/>
  <c r="AP258"/>
  <c r="AP259"/>
  <c r="AP260"/>
  <c r="AP261"/>
  <c r="AP262"/>
  <c r="AP263"/>
  <c r="AP264"/>
  <c r="AP265"/>
  <c r="AP266"/>
  <c r="AP267"/>
  <c r="AP268"/>
  <c r="AP269"/>
  <c r="AP271"/>
  <c r="AP272"/>
  <c r="AP273"/>
  <c r="AP275"/>
  <c r="AP276"/>
  <c r="AP110"/>
  <c r="AP3"/>
  <c r="AP5"/>
  <c r="AP6"/>
  <c r="AP7"/>
  <c r="AP8"/>
  <c r="AP10"/>
  <c r="AP12"/>
  <c r="AP13"/>
  <c r="AP14"/>
  <c r="AP15"/>
  <c r="AP17"/>
  <c r="AP18"/>
  <c r="AP19"/>
  <c r="AP21"/>
  <c r="AP23"/>
  <c r="AP25"/>
  <c r="AP26"/>
  <c r="AP28"/>
  <c r="AP29"/>
  <c r="AP30"/>
  <c r="AP31"/>
  <c r="AP32"/>
  <c r="AP33"/>
  <c r="AP34"/>
  <c r="AP35"/>
  <c r="AP36"/>
  <c r="AP37"/>
  <c r="AP38"/>
  <c r="AP39"/>
  <c r="AP40"/>
  <c r="AP41"/>
  <c r="AP42"/>
  <c r="AP43"/>
  <c r="AP44"/>
  <c r="AP45"/>
  <c r="AP46"/>
  <c r="AP47"/>
  <c r="AP49"/>
  <c r="AP53"/>
  <c r="AP54"/>
  <c r="AP55"/>
  <c r="AP56"/>
  <c r="AP57"/>
  <c r="AP58"/>
  <c r="AP59"/>
  <c r="AP60"/>
  <c r="AP61"/>
  <c r="AP62"/>
  <c r="AP63"/>
  <c r="AP65"/>
  <c r="AP67"/>
  <c r="AP68"/>
  <c r="AP69"/>
  <c r="AP70"/>
  <c r="AP71"/>
  <c r="AP72"/>
  <c r="AP74"/>
  <c r="AP75"/>
  <c r="AP77"/>
  <c r="AP80"/>
  <c r="AP81"/>
  <c r="AP82"/>
  <c r="AP83"/>
  <c r="AP86"/>
  <c r="AP87"/>
  <c r="AP88"/>
  <c r="AP89"/>
  <c r="AP90"/>
  <c r="AP91"/>
  <c r="AP92"/>
  <c r="AP93"/>
  <c r="AP94"/>
  <c r="AP95"/>
  <c r="AP96"/>
  <c r="AP97"/>
  <c r="AP98"/>
  <c r="AP102"/>
  <c r="AP103"/>
  <c r="AP104"/>
  <c r="AP106"/>
  <c r="AP107"/>
  <c r="AP108"/>
  <c r="AP2"/>
  <c r="CA315"/>
  <c r="CA169"/>
  <c r="CA96"/>
  <c r="AR96"/>
  <c r="CA10"/>
  <c r="AR7"/>
  <c r="V385"/>
  <c r="V374"/>
  <c r="AR133"/>
  <c r="AR129"/>
  <c r="AQ329"/>
  <c r="AQ333" s="1"/>
  <c r="AR326"/>
  <c r="AR325"/>
  <c r="AR324"/>
  <c r="AR323"/>
  <c r="AR322"/>
  <c r="AR319"/>
  <c r="AR318"/>
  <c r="AR317"/>
  <c r="AR314"/>
  <c r="AR312"/>
  <c r="AR311"/>
  <c r="AR310"/>
  <c r="AR308"/>
  <c r="AR305"/>
  <c r="AR304"/>
  <c r="AR303"/>
  <c r="AR302"/>
  <c r="AR298"/>
  <c r="AR297"/>
  <c r="AR295"/>
  <c r="AR294"/>
  <c r="AR292"/>
  <c r="AR291"/>
  <c r="AR290"/>
  <c r="AR289"/>
  <c r="AR288"/>
  <c r="AR287"/>
  <c r="AR285"/>
  <c r="AR284"/>
  <c r="AR283"/>
  <c r="AR281"/>
  <c r="AR280"/>
  <c r="AR279"/>
  <c r="AR276"/>
  <c r="AR275"/>
  <c r="AR273"/>
  <c r="AR272"/>
  <c r="AR271"/>
  <c r="AR269"/>
  <c r="AR268"/>
  <c r="AR267"/>
  <c r="AR266"/>
  <c r="AR265"/>
  <c r="AR264"/>
  <c r="AR263"/>
  <c r="AR262"/>
  <c r="AR261"/>
  <c r="AR260"/>
  <c r="AR259"/>
  <c r="AR258"/>
  <c r="AR257"/>
  <c r="AR256"/>
  <c r="AR254"/>
  <c r="AR253"/>
  <c r="AR252"/>
  <c r="AR251"/>
  <c r="AR248"/>
  <c r="AR247"/>
  <c r="AR246"/>
  <c r="AR244"/>
  <c r="AR240"/>
  <c r="AR239"/>
  <c r="AR238"/>
  <c r="AR237"/>
  <c r="AR235"/>
  <c r="AR234"/>
  <c r="AR233"/>
  <c r="AR232"/>
  <c r="AR231"/>
  <c r="AR230"/>
  <c r="AR229"/>
  <c r="AR228"/>
  <c r="AR227"/>
  <c r="AR226"/>
  <c r="AR225"/>
  <c r="AR224"/>
  <c r="AR223"/>
  <c r="AR222"/>
  <c r="AR221"/>
  <c r="AR220"/>
  <c r="AR219"/>
  <c r="AR218"/>
  <c r="AR217"/>
  <c r="AR216"/>
  <c r="AR215"/>
  <c r="AR213"/>
  <c r="AR212"/>
  <c r="AR211"/>
  <c r="AR210"/>
  <c r="AR209"/>
  <c r="AR208"/>
  <c r="AR207"/>
  <c r="AR206"/>
  <c r="AR204"/>
  <c r="AR203"/>
  <c r="AR202"/>
  <c r="AR201"/>
  <c r="AR200"/>
  <c r="AR199"/>
  <c r="AR198"/>
  <c r="AR197"/>
  <c r="AR196"/>
  <c r="AR195"/>
  <c r="AR194"/>
  <c r="AR193"/>
  <c r="AR192"/>
  <c r="AR190"/>
  <c r="AR188"/>
  <c r="AR187"/>
  <c r="AR185"/>
  <c r="AR184"/>
  <c r="AR183"/>
  <c r="AR182"/>
  <c r="AR181"/>
  <c r="AR179"/>
  <c r="AR178"/>
  <c r="AR177"/>
  <c r="AR176"/>
  <c r="AR175"/>
  <c r="AR173"/>
  <c r="AR172"/>
  <c r="AR171"/>
  <c r="AR168"/>
  <c r="AR167"/>
  <c r="AR166"/>
  <c r="AR165"/>
  <c r="AR162"/>
  <c r="AR161"/>
  <c r="AR160"/>
  <c r="AR159"/>
  <c r="AR158"/>
  <c r="AR157"/>
  <c r="AR156"/>
  <c r="AR154"/>
  <c r="AR153"/>
  <c r="AR152"/>
  <c r="AR150"/>
  <c r="AR147"/>
  <c r="AR146"/>
  <c r="AR145"/>
  <c r="AR144"/>
  <c r="AR143"/>
  <c r="AR142"/>
  <c r="AR141"/>
  <c r="AR138"/>
  <c r="AR137"/>
  <c r="AR136"/>
  <c r="AR135"/>
  <c r="AR134"/>
  <c r="AR131"/>
  <c r="AR127"/>
  <c r="AR126"/>
  <c r="AR125"/>
  <c r="AR124"/>
  <c r="AR122"/>
  <c r="AR121"/>
  <c r="AR119"/>
  <c r="AR118"/>
  <c r="AR117"/>
  <c r="AR116"/>
  <c r="AR115"/>
  <c r="AR114"/>
  <c r="AR113"/>
  <c r="AR112"/>
  <c r="AR110"/>
  <c r="AR108"/>
  <c r="AR107"/>
  <c r="AR106"/>
  <c r="AR104"/>
  <c r="AR103"/>
  <c r="AR102"/>
  <c r="AR98"/>
  <c r="AR97"/>
  <c r="AR95"/>
  <c r="AR94"/>
  <c r="AR93"/>
  <c r="AR92"/>
  <c r="AR91"/>
  <c r="AR90"/>
  <c r="AR89"/>
  <c r="AR88"/>
  <c r="AR87"/>
  <c r="AR86"/>
  <c r="AR83"/>
  <c r="AR82"/>
  <c r="AR81"/>
  <c r="AR80"/>
  <c r="AR77"/>
  <c r="AR75"/>
  <c r="AR74"/>
  <c r="AR72"/>
  <c r="AR71"/>
  <c r="AR70"/>
  <c r="AR69"/>
  <c r="AR68"/>
  <c r="AR67"/>
  <c r="AR65"/>
  <c r="AR63"/>
  <c r="AR62"/>
  <c r="AR61"/>
  <c r="AR60"/>
  <c r="AR59"/>
  <c r="AR58"/>
  <c r="AR57"/>
  <c r="AR56"/>
  <c r="AR55"/>
  <c r="AR54"/>
  <c r="AR53"/>
  <c r="AR49"/>
  <c r="AR47"/>
  <c r="AR46"/>
  <c r="AR45"/>
  <c r="AR44"/>
  <c r="AR43"/>
  <c r="AR42"/>
  <c r="AR41"/>
  <c r="AR40"/>
  <c r="AR39"/>
  <c r="AR38"/>
  <c r="AR37"/>
  <c r="AR36"/>
  <c r="AR35"/>
  <c r="AR34"/>
  <c r="AR33"/>
  <c r="AR32"/>
  <c r="AR31"/>
  <c r="AR30"/>
  <c r="AR29"/>
  <c r="AR28"/>
  <c r="AR26"/>
  <c r="AR25"/>
  <c r="AR23"/>
  <c r="AR21"/>
  <c r="AR19"/>
  <c r="AR18"/>
  <c r="AR17"/>
  <c r="AR15"/>
  <c r="AR14"/>
  <c r="AR13"/>
  <c r="AR12"/>
  <c r="AR8"/>
  <c r="AR6"/>
  <c r="AR5"/>
  <c r="AR3"/>
  <c r="AR2"/>
  <c r="CA239"/>
  <c r="AS329"/>
  <c r="AS333" s="1"/>
  <c r="AT326"/>
  <c r="AT325"/>
  <c r="AT324"/>
  <c r="AT323"/>
  <c r="AT322"/>
  <c r="AT319"/>
  <c r="AT318"/>
  <c r="AT317"/>
  <c r="AT314"/>
  <c r="AT312"/>
  <c r="AT311"/>
  <c r="AT310"/>
  <c r="AT308"/>
  <c r="AT305"/>
  <c r="AT304"/>
  <c r="AT303"/>
  <c r="AT302"/>
  <c r="AT298"/>
  <c r="AT297"/>
  <c r="AT295"/>
  <c r="AT294"/>
  <c r="AT292"/>
  <c r="AT291"/>
  <c r="AT290"/>
  <c r="AT289"/>
  <c r="AT288"/>
  <c r="AT287"/>
  <c r="AT285"/>
  <c r="AT284"/>
  <c r="AT283"/>
  <c r="AT281"/>
  <c r="AT280"/>
  <c r="AT279"/>
  <c r="AT276"/>
  <c r="AT275"/>
  <c r="AT273"/>
  <c r="AT272"/>
  <c r="AT271"/>
  <c r="AT269"/>
  <c r="AT268"/>
  <c r="AT267"/>
  <c r="AT266"/>
  <c r="AT265"/>
  <c r="AT264"/>
  <c r="AT263"/>
  <c r="AT262"/>
  <c r="AT261"/>
  <c r="AT260"/>
  <c r="AT259"/>
  <c r="AT258"/>
  <c r="AT257"/>
  <c r="AT256"/>
  <c r="AT254"/>
  <c r="AT253"/>
  <c r="AT252"/>
  <c r="AT251"/>
  <c r="AT248"/>
  <c r="AT247"/>
  <c r="AT246"/>
  <c r="AT244"/>
  <c r="AT240"/>
  <c r="AT238"/>
  <c r="AT237"/>
  <c r="AT235"/>
  <c r="AT234"/>
  <c r="AT233"/>
  <c r="AT232"/>
  <c r="AT231"/>
  <c r="AT230"/>
  <c r="AT229"/>
  <c r="AT228"/>
  <c r="AT227"/>
  <c r="AT226"/>
  <c r="AT225"/>
  <c r="AT224"/>
  <c r="AT223"/>
  <c r="AT222"/>
  <c r="AT221"/>
  <c r="AT220"/>
  <c r="AT219"/>
  <c r="AT218"/>
  <c r="AT217"/>
  <c r="AT216"/>
  <c r="AT215"/>
  <c r="AT213"/>
  <c r="AT212"/>
  <c r="AT211"/>
  <c r="AT210"/>
  <c r="AT209"/>
  <c r="AT208"/>
  <c r="AT207"/>
  <c r="AT206"/>
  <c r="AT204"/>
  <c r="AT203"/>
  <c r="AT202"/>
  <c r="AT201"/>
  <c r="AT200"/>
  <c r="AT199"/>
  <c r="AT198"/>
  <c r="AT197"/>
  <c r="AT196"/>
  <c r="AT195"/>
  <c r="AT194"/>
  <c r="AT193"/>
  <c r="AT192"/>
  <c r="AT190"/>
  <c r="AT188"/>
  <c r="AT187"/>
  <c r="AT185"/>
  <c r="AT184"/>
  <c r="AT183"/>
  <c r="AT182"/>
  <c r="AT181"/>
  <c r="AT179"/>
  <c r="AT178"/>
  <c r="AT177"/>
  <c r="AT176"/>
  <c r="AT175"/>
  <c r="AT173"/>
  <c r="AT172"/>
  <c r="AT171"/>
  <c r="AT168"/>
  <c r="AT167"/>
  <c r="AT166"/>
  <c r="AT165"/>
  <c r="AT162"/>
  <c r="AT161"/>
  <c r="AT160"/>
  <c r="AT159"/>
  <c r="AT158"/>
  <c r="AT157"/>
  <c r="AT156"/>
  <c r="AT154"/>
  <c r="AT153"/>
  <c r="AT152"/>
  <c r="AT150"/>
  <c r="AT147"/>
  <c r="AT146"/>
  <c r="AT145"/>
  <c r="AT144"/>
  <c r="AT143"/>
  <c r="AT142"/>
  <c r="AT141"/>
  <c r="AT138"/>
  <c r="AT137"/>
  <c r="AT136"/>
  <c r="AT135"/>
  <c r="AT134"/>
  <c r="AT131"/>
  <c r="AT127"/>
  <c r="AT126"/>
  <c r="AT125"/>
  <c r="AT124"/>
  <c r="AT122"/>
  <c r="AT121"/>
  <c r="AT119"/>
  <c r="AT118"/>
  <c r="AT117"/>
  <c r="AT116"/>
  <c r="AT115"/>
  <c r="AT114"/>
  <c r="AT113"/>
  <c r="AT112"/>
  <c r="AT110"/>
  <c r="AT108"/>
  <c r="AT107"/>
  <c r="AT106"/>
  <c r="AT104"/>
  <c r="AT103"/>
  <c r="AT102"/>
  <c r="AT98"/>
  <c r="AT97"/>
  <c r="AT95"/>
  <c r="AT94"/>
  <c r="AT93"/>
  <c r="AT92"/>
  <c r="AT91"/>
  <c r="AT90"/>
  <c r="AT89"/>
  <c r="AT88"/>
  <c r="AT87"/>
  <c r="AT86"/>
  <c r="AT83"/>
  <c r="AT82"/>
  <c r="AT81"/>
  <c r="AT80"/>
  <c r="AT77"/>
  <c r="AT75"/>
  <c r="AT74"/>
  <c r="AT72"/>
  <c r="AT71"/>
  <c r="AT70"/>
  <c r="AT69"/>
  <c r="AT68"/>
  <c r="AT67"/>
  <c r="AT65"/>
  <c r="AT63"/>
  <c r="AT62"/>
  <c r="AT61"/>
  <c r="AT60"/>
  <c r="AT59"/>
  <c r="AT58"/>
  <c r="AT57"/>
  <c r="AT56"/>
  <c r="AT55"/>
  <c r="AT54"/>
  <c r="AT53"/>
  <c r="AT49"/>
  <c r="AT47"/>
  <c r="AT46"/>
  <c r="AT45"/>
  <c r="AT44"/>
  <c r="AT43"/>
  <c r="AT42"/>
  <c r="AT41"/>
  <c r="AT40"/>
  <c r="AT39"/>
  <c r="AT38"/>
  <c r="AT37"/>
  <c r="AT36"/>
  <c r="AT35"/>
  <c r="AT34"/>
  <c r="AT33"/>
  <c r="AT32"/>
  <c r="AT31"/>
  <c r="AT30"/>
  <c r="AT29"/>
  <c r="AT28"/>
  <c r="AT26"/>
  <c r="AT25"/>
  <c r="AT23"/>
  <c r="AT21"/>
  <c r="AT19"/>
  <c r="AT18"/>
  <c r="AT17"/>
  <c r="AT15"/>
  <c r="AT14"/>
  <c r="AT13"/>
  <c r="AT12"/>
  <c r="AT8"/>
  <c r="AT6"/>
  <c r="AT5"/>
  <c r="AT3"/>
  <c r="AT2"/>
  <c r="AV312"/>
  <c r="AU329"/>
  <c r="AU333" s="1"/>
  <c r="AV8"/>
  <c r="AV12"/>
  <c r="AV13"/>
  <c r="AV14"/>
  <c r="AV15"/>
  <c r="AV17"/>
  <c r="AV18"/>
  <c r="AV19"/>
  <c r="AV21"/>
  <c r="AV23"/>
  <c r="AV25"/>
  <c r="AV26"/>
  <c r="AV28"/>
  <c r="AV29"/>
  <c r="AV30"/>
  <c r="AV31"/>
  <c r="AV32"/>
  <c r="AV33"/>
  <c r="AV34"/>
  <c r="AV35"/>
  <c r="AV36"/>
  <c r="AV37"/>
  <c r="AV38"/>
  <c r="AV39"/>
  <c r="AV40"/>
  <c r="AV41"/>
  <c r="AV42"/>
  <c r="AV43"/>
  <c r="AV44"/>
  <c r="AV45"/>
  <c r="AV46"/>
  <c r="AV47"/>
  <c r="AV49"/>
  <c r="AV53"/>
  <c r="AV54"/>
  <c r="AV55"/>
  <c r="AV56"/>
  <c r="AV57"/>
  <c r="AV58"/>
  <c r="AV59"/>
  <c r="AV60"/>
  <c r="AV61"/>
  <c r="AV62"/>
  <c r="AV63"/>
  <c r="AV65"/>
  <c r="AV67"/>
  <c r="AV68"/>
  <c r="AV69"/>
  <c r="AV70"/>
  <c r="AV71"/>
  <c r="AV72"/>
  <c r="AV74"/>
  <c r="AV75"/>
  <c r="AV77"/>
  <c r="AV80"/>
  <c r="AV81"/>
  <c r="AV82"/>
  <c r="AV83"/>
  <c r="AV86"/>
  <c r="AV87"/>
  <c r="AV88"/>
  <c r="AV89"/>
  <c r="AV90"/>
  <c r="AV91"/>
  <c r="AV92"/>
  <c r="AV93"/>
  <c r="AV94"/>
  <c r="AV95"/>
  <c r="AV97"/>
  <c r="AV98"/>
  <c r="AV102"/>
  <c r="AV103"/>
  <c r="AV104"/>
  <c r="AV106"/>
  <c r="AV107"/>
  <c r="AV108"/>
  <c r="AV110"/>
  <c r="AV112"/>
  <c r="AV113"/>
  <c r="AV114"/>
  <c r="AV115"/>
  <c r="AV116"/>
  <c r="AV117"/>
  <c r="AV118"/>
  <c r="AV119"/>
  <c r="AV121"/>
  <c r="AV122"/>
  <c r="AV124"/>
  <c r="AV125"/>
  <c r="AV126"/>
  <c r="AV127"/>
  <c r="AV131"/>
  <c r="AV134"/>
  <c r="AV135"/>
  <c r="AV136"/>
  <c r="AV137"/>
  <c r="AV138"/>
  <c r="AV141"/>
  <c r="AV142"/>
  <c r="AV143"/>
  <c r="AV144"/>
  <c r="AV145"/>
  <c r="AV146"/>
  <c r="AV147"/>
  <c r="AV150"/>
  <c r="AV152"/>
  <c r="AV153"/>
  <c r="AV154"/>
  <c r="AV156"/>
  <c r="AV157"/>
  <c r="AV158"/>
  <c r="AV159"/>
  <c r="AV160"/>
  <c r="AV161"/>
  <c r="AV162"/>
  <c r="AV165"/>
  <c r="AV166"/>
  <c r="AV167"/>
  <c r="AV168"/>
  <c r="AV171"/>
  <c r="AV172"/>
  <c r="AV173"/>
  <c r="AV175"/>
  <c r="AV176"/>
  <c r="AV177"/>
  <c r="AV178"/>
  <c r="AV179"/>
  <c r="AV181"/>
  <c r="AV182"/>
  <c r="AV183"/>
  <c r="AV184"/>
  <c r="AV185"/>
  <c r="AV187"/>
  <c r="AV188"/>
  <c r="AV190"/>
  <c r="AV192"/>
  <c r="AV193"/>
  <c r="AV194"/>
  <c r="AV195"/>
  <c r="AV196"/>
  <c r="AV197"/>
  <c r="AV198"/>
  <c r="AV199"/>
  <c r="AV200"/>
  <c r="AV201"/>
  <c r="AV202"/>
  <c r="AV203"/>
  <c r="AV204"/>
  <c r="AV206"/>
  <c r="AV207"/>
  <c r="AV208"/>
  <c r="AV209"/>
  <c r="AV210"/>
  <c r="AV211"/>
  <c r="AV212"/>
  <c r="AV213"/>
  <c r="AV215"/>
  <c r="AV216"/>
  <c r="AV217"/>
  <c r="AV218"/>
  <c r="AV219"/>
  <c r="AV220"/>
  <c r="AV221"/>
  <c r="AV222"/>
  <c r="AV223"/>
  <c r="AV224"/>
  <c r="AV225"/>
  <c r="AV226"/>
  <c r="AV227"/>
  <c r="AV228"/>
  <c r="AV229"/>
  <c r="AV230"/>
  <c r="AV231"/>
  <c r="AV232"/>
  <c r="AV233"/>
  <c r="AV234"/>
  <c r="AV235"/>
  <c r="AV237"/>
  <c r="AV238"/>
  <c r="AV240"/>
  <c r="AV244"/>
  <c r="AV246"/>
  <c r="AV247"/>
  <c r="AV248"/>
  <c r="AV251"/>
  <c r="AV252"/>
  <c r="AV253"/>
  <c r="AV254"/>
  <c r="AV256"/>
  <c r="AV257"/>
  <c r="AV258"/>
  <c r="AV259"/>
  <c r="AV260"/>
  <c r="AV261"/>
  <c r="AV262"/>
  <c r="AV263"/>
  <c r="AV264"/>
  <c r="AV265"/>
  <c r="AV266"/>
  <c r="AV268"/>
  <c r="AV269"/>
  <c r="AV271"/>
  <c r="AV272"/>
  <c r="AV273"/>
  <c r="AV275"/>
  <c r="AV276"/>
  <c r="AV279"/>
  <c r="AV280"/>
  <c r="AV281"/>
  <c r="AV283"/>
  <c r="AV284"/>
  <c r="AV285"/>
  <c r="AV287"/>
  <c r="AV288"/>
  <c r="AV289"/>
  <c r="AV290"/>
  <c r="AV291"/>
  <c r="AV292"/>
  <c r="AV294"/>
  <c r="AV295"/>
  <c r="AV297"/>
  <c r="AV298"/>
  <c r="AV302"/>
  <c r="AV303"/>
  <c r="AV304"/>
  <c r="AV305"/>
  <c r="AV308"/>
  <c r="AV310"/>
  <c r="AV311"/>
  <c r="AV314"/>
  <c r="AV317"/>
  <c r="AV318"/>
  <c r="AV319"/>
  <c r="AV322"/>
  <c r="AV323"/>
  <c r="AV324"/>
  <c r="AV325"/>
  <c r="AV326"/>
  <c r="AV6"/>
  <c r="AV5"/>
  <c r="AV3"/>
  <c r="AV2"/>
  <c r="CA312"/>
  <c r="CA298"/>
  <c r="AX265"/>
  <c r="I459"/>
  <c r="I464" s="1"/>
  <c r="AW329"/>
  <c r="AW333" s="1"/>
  <c r="AX326"/>
  <c r="AX325"/>
  <c r="AX324"/>
  <c r="AX323"/>
  <c r="AX322"/>
  <c r="AX319"/>
  <c r="AX318"/>
  <c r="AX317"/>
  <c r="AX314"/>
  <c r="AX311"/>
  <c r="AX310"/>
  <c r="AX308"/>
  <c r="AX305"/>
  <c r="AX304"/>
  <c r="AX303"/>
  <c r="AX302"/>
  <c r="AX297"/>
  <c r="AX295"/>
  <c r="AX294"/>
  <c r="AX292"/>
  <c r="AX291"/>
  <c r="AX290"/>
  <c r="AX289"/>
  <c r="AX288"/>
  <c r="AX287"/>
  <c r="AX285"/>
  <c r="AX284"/>
  <c r="AX283"/>
  <c r="AX281"/>
  <c r="AX280"/>
  <c r="AX279"/>
  <c r="AX276"/>
  <c r="AX275"/>
  <c r="AX273"/>
  <c r="AX272"/>
  <c r="AX271"/>
  <c r="AX269"/>
  <c r="AX268"/>
  <c r="AX266"/>
  <c r="AX264"/>
  <c r="AX263"/>
  <c r="AX262"/>
  <c r="AX261"/>
  <c r="AX260"/>
  <c r="AX259"/>
  <c r="AX258"/>
  <c r="AX257"/>
  <c r="AX254"/>
  <c r="AX253"/>
  <c r="AX252"/>
  <c r="AX251"/>
  <c r="AX248"/>
  <c r="AX247"/>
  <c r="AX246"/>
  <c r="AX244"/>
  <c r="AX240"/>
  <c r="AX238"/>
  <c r="AX237"/>
  <c r="AX235"/>
  <c r="AX234"/>
  <c r="AX233"/>
  <c r="AX232"/>
  <c r="AX231"/>
  <c r="AX230"/>
  <c r="AX229"/>
  <c r="AX228"/>
  <c r="AX226"/>
  <c r="AX225"/>
  <c r="AX224"/>
  <c r="AX223"/>
  <c r="AX222"/>
  <c r="AX221"/>
  <c r="AX220"/>
  <c r="AX219"/>
  <c r="AX218"/>
  <c r="AX217"/>
  <c r="AX216"/>
  <c r="AX212"/>
  <c r="AX210"/>
  <c r="AX209"/>
  <c r="AX208"/>
  <c r="AX207"/>
  <c r="AX206"/>
  <c r="AX204"/>
  <c r="AX203"/>
  <c r="AX202"/>
  <c r="AX201"/>
  <c r="AX200"/>
  <c r="AX199"/>
  <c r="AX198"/>
  <c r="AX197"/>
  <c r="AX196"/>
  <c r="AX195"/>
  <c r="AX194"/>
  <c r="AX193"/>
  <c r="AX192"/>
  <c r="AX190"/>
  <c r="AX188"/>
  <c r="AX187"/>
  <c r="AX185"/>
  <c r="AX184"/>
  <c r="AX183"/>
  <c r="AX182"/>
  <c r="AX181"/>
  <c r="AX179"/>
  <c r="AX178"/>
  <c r="AX177"/>
  <c r="AX176"/>
  <c r="AX175"/>
  <c r="AX173"/>
  <c r="AX172"/>
  <c r="AX171"/>
  <c r="AX168"/>
  <c r="AX167"/>
  <c r="AX166"/>
  <c r="AX165"/>
  <c r="AX162"/>
  <c r="AX161"/>
  <c r="AX160"/>
  <c r="AX159"/>
  <c r="AX158"/>
  <c r="AX157"/>
  <c r="AX156"/>
  <c r="AX153"/>
  <c r="AX152"/>
  <c r="AX150"/>
  <c r="AX147"/>
  <c r="AX146"/>
  <c r="AX145"/>
  <c r="AX144"/>
  <c r="AX143"/>
  <c r="AX142"/>
  <c r="AX141"/>
  <c r="AX138"/>
  <c r="AX137"/>
  <c r="AX136"/>
  <c r="AX134"/>
  <c r="AX131"/>
  <c r="AX127"/>
  <c r="AX126"/>
  <c r="AX125"/>
  <c r="AX124"/>
  <c r="AX122"/>
  <c r="AX121"/>
  <c r="AX119"/>
  <c r="AX118"/>
  <c r="AX117"/>
  <c r="AX116"/>
  <c r="AX115"/>
  <c r="AX114"/>
  <c r="AX113"/>
  <c r="AX112"/>
  <c r="AX110"/>
  <c r="AX107"/>
  <c r="AX106"/>
  <c r="AX104"/>
  <c r="AX103"/>
  <c r="AX102"/>
  <c r="AX98"/>
  <c r="AX95"/>
  <c r="AX94"/>
  <c r="AX93"/>
  <c r="AX92"/>
  <c r="AX91"/>
  <c r="AX90"/>
  <c r="AX89"/>
  <c r="AX88"/>
  <c r="AX87"/>
  <c r="AX86"/>
  <c r="AX83"/>
  <c r="AX82"/>
  <c r="AX81"/>
  <c r="AX80"/>
  <c r="AX77"/>
  <c r="AX75"/>
  <c r="AX74"/>
  <c r="AX72"/>
  <c r="AX71"/>
  <c r="AX70"/>
  <c r="AX69"/>
  <c r="AX68"/>
  <c r="AX67"/>
  <c r="AX63"/>
  <c r="AX62"/>
  <c r="AX61"/>
  <c r="AX60"/>
  <c r="AX59"/>
  <c r="AX58"/>
  <c r="AX57"/>
  <c r="AX56"/>
  <c r="AX55"/>
  <c r="AX54"/>
  <c r="AX53"/>
  <c r="AX49"/>
  <c r="AX47"/>
  <c r="AX46"/>
  <c r="AX45"/>
  <c r="AX44"/>
  <c r="AX43"/>
  <c r="AX42"/>
  <c r="AX41"/>
  <c r="AX40"/>
  <c r="AX39"/>
  <c r="AX38"/>
  <c r="AX37"/>
  <c r="AX36"/>
  <c r="AX35"/>
  <c r="AX34"/>
  <c r="AX33"/>
  <c r="AX32"/>
  <c r="AX31"/>
  <c r="AX30"/>
  <c r="AX29"/>
  <c r="AX28"/>
  <c r="AX26"/>
  <c r="AX25"/>
  <c r="AX23"/>
  <c r="AX21"/>
  <c r="AX19"/>
  <c r="AX18"/>
  <c r="AX17"/>
  <c r="AX15"/>
  <c r="AX14"/>
  <c r="AX13"/>
  <c r="AX12"/>
  <c r="AX8"/>
  <c r="AX6"/>
  <c r="AX5"/>
  <c r="AX3"/>
  <c r="AX2"/>
  <c r="CA8"/>
  <c r="AZ127"/>
  <c r="AY329"/>
  <c r="AY333" s="1"/>
  <c r="AZ326"/>
  <c r="AZ325"/>
  <c r="AZ324"/>
  <c r="AZ323"/>
  <c r="AZ322"/>
  <c r="AZ319"/>
  <c r="AZ318"/>
  <c r="AZ317"/>
  <c r="AZ314"/>
  <c r="AZ311"/>
  <c r="AZ310"/>
  <c r="AZ308"/>
  <c r="AZ305"/>
  <c r="AZ304"/>
  <c r="AZ303"/>
  <c r="AZ302"/>
  <c r="AZ297"/>
  <c r="AZ295"/>
  <c r="AZ294"/>
  <c r="AZ292"/>
  <c r="AZ291"/>
  <c r="AZ290"/>
  <c r="AZ289"/>
  <c r="AZ288"/>
  <c r="AZ287"/>
  <c r="AZ285"/>
  <c r="AZ284"/>
  <c r="AZ283"/>
  <c r="AZ281"/>
  <c r="AZ280"/>
  <c r="AZ279"/>
  <c r="AZ276"/>
  <c r="AZ275"/>
  <c r="AZ273"/>
  <c r="AZ272"/>
  <c r="AZ271"/>
  <c r="AZ269"/>
  <c r="AZ268"/>
  <c r="AZ266"/>
  <c r="AZ264"/>
  <c r="AZ263"/>
  <c r="AZ262"/>
  <c r="AZ261"/>
  <c r="AZ260"/>
  <c r="AZ259"/>
  <c r="AZ258"/>
  <c r="AZ257"/>
  <c r="AZ254"/>
  <c r="AZ253"/>
  <c r="AZ252"/>
  <c r="AZ251"/>
  <c r="AZ248"/>
  <c r="AZ247"/>
  <c r="AZ246"/>
  <c r="AZ244"/>
  <c r="AZ240"/>
  <c r="AZ238"/>
  <c r="AZ237"/>
  <c r="AZ235"/>
  <c r="AZ234"/>
  <c r="AZ233"/>
  <c r="AZ232"/>
  <c r="AZ231"/>
  <c r="AZ230"/>
  <c r="AZ229"/>
  <c r="AZ228"/>
  <c r="AZ226"/>
  <c r="AZ225"/>
  <c r="AZ224"/>
  <c r="AZ223"/>
  <c r="AZ222"/>
  <c r="AZ221"/>
  <c r="AZ220"/>
  <c r="AZ219"/>
  <c r="AZ218"/>
  <c r="AZ217"/>
  <c r="AZ216"/>
  <c r="AZ212"/>
  <c r="AZ210"/>
  <c r="AZ209"/>
  <c r="AZ208"/>
  <c r="AZ207"/>
  <c r="AZ206"/>
  <c r="AZ204"/>
  <c r="AZ203"/>
  <c r="AZ202"/>
  <c r="AZ201"/>
  <c r="AZ200"/>
  <c r="AZ199"/>
  <c r="AZ198"/>
  <c r="AZ197"/>
  <c r="AZ196"/>
  <c r="AZ195"/>
  <c r="AZ194"/>
  <c r="AZ193"/>
  <c r="AZ192"/>
  <c r="AZ190"/>
  <c r="AZ188"/>
  <c r="AZ187"/>
  <c r="AZ185"/>
  <c r="AZ184"/>
  <c r="AZ183"/>
  <c r="AZ182"/>
  <c r="AZ181"/>
  <c r="AZ179"/>
  <c r="AZ178"/>
  <c r="AZ177"/>
  <c r="AZ176"/>
  <c r="AZ175"/>
  <c r="AZ173"/>
  <c r="AZ172"/>
  <c r="AZ171"/>
  <c r="AZ168"/>
  <c r="AZ167"/>
  <c r="AZ166"/>
  <c r="AZ165"/>
  <c r="AZ162"/>
  <c r="AZ161"/>
  <c r="AZ160"/>
  <c r="AZ159"/>
  <c r="AZ158"/>
  <c r="AZ157"/>
  <c r="AZ156"/>
  <c r="AZ153"/>
  <c r="AZ152"/>
  <c r="AZ150"/>
  <c r="AZ147"/>
  <c r="AZ146"/>
  <c r="AZ145"/>
  <c r="AZ144"/>
  <c r="AZ143"/>
  <c r="AZ142"/>
  <c r="AZ141"/>
  <c r="AZ138"/>
  <c r="AZ137"/>
  <c r="AZ136"/>
  <c r="AZ134"/>
  <c r="AZ131"/>
  <c r="AZ126"/>
  <c r="AZ125"/>
  <c r="AZ124"/>
  <c r="AZ122"/>
  <c r="AZ121"/>
  <c r="AZ119"/>
  <c r="AZ118"/>
  <c r="AZ117"/>
  <c r="AZ116"/>
  <c r="AZ115"/>
  <c r="AZ114"/>
  <c r="AZ113"/>
  <c r="AZ112"/>
  <c r="AZ110"/>
  <c r="AZ107"/>
  <c r="AZ106"/>
  <c r="AZ104"/>
  <c r="AZ103"/>
  <c r="AZ102"/>
  <c r="AZ98"/>
  <c r="AZ95"/>
  <c r="AZ94"/>
  <c r="AZ93"/>
  <c r="AZ92"/>
  <c r="AZ91"/>
  <c r="AZ90"/>
  <c r="AZ89"/>
  <c r="AZ88"/>
  <c r="AZ87"/>
  <c r="AZ86"/>
  <c r="AZ83"/>
  <c r="AZ82"/>
  <c r="AZ81"/>
  <c r="AZ80"/>
  <c r="AZ77"/>
  <c r="AZ75"/>
  <c r="AZ74"/>
  <c r="AZ72"/>
  <c r="AZ71"/>
  <c r="AZ70"/>
  <c r="AZ69"/>
  <c r="AZ68"/>
  <c r="AZ67"/>
  <c r="AZ63"/>
  <c r="AZ62"/>
  <c r="AZ61"/>
  <c r="AZ60"/>
  <c r="AZ59"/>
  <c r="AZ58"/>
  <c r="AZ57"/>
  <c r="AZ56"/>
  <c r="AZ55"/>
  <c r="AZ54"/>
  <c r="AZ53"/>
  <c r="AZ49"/>
  <c r="AZ47"/>
  <c r="AZ46"/>
  <c r="AZ45"/>
  <c r="AZ44"/>
  <c r="AZ43"/>
  <c r="AZ42"/>
  <c r="AZ41"/>
  <c r="AZ40"/>
  <c r="AZ39"/>
  <c r="AZ38"/>
  <c r="AZ37"/>
  <c r="AZ36"/>
  <c r="AZ35"/>
  <c r="AZ34"/>
  <c r="AZ33"/>
  <c r="AZ32"/>
  <c r="AZ31"/>
  <c r="AZ30"/>
  <c r="AZ29"/>
  <c r="AZ28"/>
  <c r="AZ26"/>
  <c r="AZ25"/>
  <c r="AZ23"/>
  <c r="AZ21"/>
  <c r="AZ19"/>
  <c r="AZ18"/>
  <c r="AZ17"/>
  <c r="AZ15"/>
  <c r="AZ14"/>
  <c r="AZ13"/>
  <c r="AZ12"/>
  <c r="AZ6"/>
  <c r="AZ5"/>
  <c r="AZ3"/>
  <c r="AZ2"/>
  <c r="BV145"/>
  <c r="BT145"/>
  <c r="BR145"/>
  <c r="BP145"/>
  <c r="BN145"/>
  <c r="BL145"/>
  <c r="BJ145"/>
  <c r="BH145"/>
  <c r="BF145"/>
  <c r="BD145"/>
  <c r="BD142"/>
  <c r="BA329"/>
  <c r="BA333" s="1"/>
  <c r="BB326"/>
  <c r="BB325"/>
  <c r="BB324"/>
  <c r="BB323"/>
  <c r="BB322"/>
  <c r="BB319"/>
  <c r="BB318"/>
  <c r="BB317"/>
  <c r="BB314"/>
  <c r="BB311"/>
  <c r="BB310"/>
  <c r="BB308"/>
  <c r="BB305"/>
  <c r="BB304"/>
  <c r="BB303"/>
  <c r="BB302"/>
  <c r="BB297"/>
  <c r="BB295"/>
  <c r="BB294"/>
  <c r="BB292"/>
  <c r="BB291"/>
  <c r="BB290"/>
  <c r="BB289"/>
  <c r="BB288"/>
  <c r="BB287"/>
  <c r="BB285"/>
  <c r="BB284"/>
  <c r="BB283"/>
  <c r="BB281"/>
  <c r="BB280"/>
  <c r="BB279"/>
  <c r="BB276"/>
  <c r="BB275"/>
  <c r="BB273"/>
  <c r="BB272"/>
  <c r="BB271"/>
  <c r="BB269"/>
  <c r="BB268"/>
  <c r="BB266"/>
  <c r="BB264"/>
  <c r="BB263"/>
  <c r="BB262"/>
  <c r="BB261"/>
  <c r="BB260"/>
  <c r="BB259"/>
  <c r="BB258"/>
  <c r="BB257"/>
  <c r="BB254"/>
  <c r="BB253"/>
  <c r="BB252"/>
  <c r="BB251"/>
  <c r="BB248"/>
  <c r="BB247"/>
  <c r="BB246"/>
  <c r="BB244"/>
  <c r="BB240"/>
  <c r="BB238"/>
  <c r="BB237"/>
  <c r="BB235"/>
  <c r="BB234"/>
  <c r="BB233"/>
  <c r="BB232"/>
  <c r="BB231"/>
  <c r="BB230"/>
  <c r="BB229"/>
  <c r="BB228"/>
  <c r="BB226"/>
  <c r="BB225"/>
  <c r="BB224"/>
  <c r="BB223"/>
  <c r="BB222"/>
  <c r="BB221"/>
  <c r="BB220"/>
  <c r="BB219"/>
  <c r="BB218"/>
  <c r="BB217"/>
  <c r="BB216"/>
  <c r="BB212"/>
  <c r="BB210"/>
  <c r="BB209"/>
  <c r="BB208"/>
  <c r="BB207"/>
  <c r="BB206"/>
  <c r="BB204"/>
  <c r="BB203"/>
  <c r="BB202"/>
  <c r="BB201"/>
  <c r="BB200"/>
  <c r="BB199"/>
  <c r="BB198"/>
  <c r="BB197"/>
  <c r="BB196"/>
  <c r="BB195"/>
  <c r="BB194"/>
  <c r="BB193"/>
  <c r="BB192"/>
  <c r="BB190"/>
  <c r="BB188"/>
  <c r="BB187"/>
  <c r="BB185"/>
  <c r="BB184"/>
  <c r="BB183"/>
  <c r="BB182"/>
  <c r="BB181"/>
  <c r="BB179"/>
  <c r="BB178"/>
  <c r="BB177"/>
  <c r="BB176"/>
  <c r="BB175"/>
  <c r="BB173"/>
  <c r="BB172"/>
  <c r="BB171"/>
  <c r="BB168"/>
  <c r="BB167"/>
  <c r="BB166"/>
  <c r="BB165"/>
  <c r="BB162"/>
  <c r="BB161"/>
  <c r="BB160"/>
  <c r="BB159"/>
  <c r="BB158"/>
  <c r="BB157"/>
  <c r="BB156"/>
  <c r="BB153"/>
  <c r="BB152"/>
  <c r="BB150"/>
  <c r="BB147"/>
  <c r="BB146"/>
  <c r="BB145"/>
  <c r="BB144"/>
  <c r="BB143"/>
  <c r="BB142"/>
  <c r="BB141"/>
  <c r="BB138"/>
  <c r="BB137"/>
  <c r="BB136"/>
  <c r="BB134"/>
  <c r="BB131"/>
  <c r="BB126"/>
  <c r="BB125"/>
  <c r="BB124"/>
  <c r="BB122"/>
  <c r="BB121"/>
  <c r="BB119"/>
  <c r="BB118"/>
  <c r="BB117"/>
  <c r="BB116"/>
  <c r="BB115"/>
  <c r="BB114"/>
  <c r="BB113"/>
  <c r="BB112"/>
  <c r="BB110"/>
  <c r="BB107"/>
  <c r="BB106"/>
  <c r="BB104"/>
  <c r="BB103"/>
  <c r="BB102"/>
  <c r="BB98"/>
  <c r="BB95"/>
  <c r="BB94"/>
  <c r="BB93"/>
  <c r="BB92"/>
  <c r="BB91"/>
  <c r="BB90"/>
  <c r="BB89"/>
  <c r="BB88"/>
  <c r="BB87"/>
  <c r="BB86"/>
  <c r="BB83"/>
  <c r="BB82"/>
  <c r="BB81"/>
  <c r="BB80"/>
  <c r="BB77"/>
  <c r="BB75"/>
  <c r="BB74"/>
  <c r="BB72"/>
  <c r="BB71"/>
  <c r="BB70"/>
  <c r="BB69"/>
  <c r="BB68"/>
  <c r="BB67"/>
  <c r="BB63"/>
  <c r="BB62"/>
  <c r="BB61"/>
  <c r="BB60"/>
  <c r="BB59"/>
  <c r="BB58"/>
  <c r="BB57"/>
  <c r="BB56"/>
  <c r="BB55"/>
  <c r="BB54"/>
  <c r="BB53"/>
  <c r="BB49"/>
  <c r="BB47"/>
  <c r="BB46"/>
  <c r="BB45"/>
  <c r="BB44"/>
  <c r="BB43"/>
  <c r="BB42"/>
  <c r="BB41"/>
  <c r="BB40"/>
  <c r="BB39"/>
  <c r="BB38"/>
  <c r="BB37"/>
  <c r="BB36"/>
  <c r="BB35"/>
  <c r="BB34"/>
  <c r="BB33"/>
  <c r="BB32"/>
  <c r="BB31"/>
  <c r="BB30"/>
  <c r="BB29"/>
  <c r="BB28"/>
  <c r="BB26"/>
  <c r="BB25"/>
  <c r="BB23"/>
  <c r="BB21"/>
  <c r="BB19"/>
  <c r="BB18"/>
  <c r="BB17"/>
  <c r="BB15"/>
  <c r="BB14"/>
  <c r="BB13"/>
  <c r="BB12"/>
  <c r="BB6"/>
  <c r="BB5"/>
  <c r="BB3"/>
  <c r="BB2"/>
  <c r="CA142"/>
  <c r="BD107"/>
  <c r="BD199"/>
  <c r="BD268"/>
  <c r="BD157"/>
  <c r="BF157"/>
  <c r="BH157"/>
  <c r="BJ157"/>
  <c r="BL157"/>
  <c r="BN157"/>
  <c r="BP157"/>
  <c r="BR157"/>
  <c r="BT157"/>
  <c r="BV157"/>
  <c r="BD183"/>
  <c r="BF183"/>
  <c r="BH183"/>
  <c r="BJ183"/>
  <c r="BL183"/>
  <c r="BD165"/>
  <c r="BF165"/>
  <c r="BH165"/>
  <c r="BJ165"/>
  <c r="BL165"/>
  <c r="BD110"/>
  <c r="BF110"/>
  <c r="BH110"/>
  <c r="BJ110"/>
  <c r="BL110"/>
  <c r="BN110"/>
  <c r="BP110"/>
  <c r="BR110"/>
  <c r="BD90"/>
  <c r="BF90"/>
  <c r="BH90"/>
  <c r="BJ90"/>
  <c r="BL90"/>
  <c r="BN90"/>
  <c r="BP90"/>
  <c r="BD47"/>
  <c r="BF47"/>
  <c r="BH47"/>
  <c r="BJ47"/>
  <c r="BL47"/>
  <c r="BD45"/>
  <c r="BF45"/>
  <c r="BD57"/>
  <c r="BF57"/>
  <c r="BD92"/>
  <c r="BF92"/>
  <c r="BD112"/>
  <c r="BD212"/>
  <c r="BD229"/>
  <c r="BF229"/>
  <c r="BH229"/>
  <c r="BD310"/>
  <c r="BF310"/>
  <c r="BD323"/>
  <c r="BF323"/>
  <c r="BH323"/>
  <c r="BJ323"/>
  <c r="BL323"/>
  <c r="BN323"/>
  <c r="BP323"/>
  <c r="BR323"/>
  <c r="BT323"/>
  <c r="BV323"/>
  <c r="BD322"/>
  <c r="BF322"/>
  <c r="BH322"/>
  <c r="BJ322"/>
  <c r="BL322"/>
  <c r="BN322"/>
  <c r="BP322"/>
  <c r="BR322"/>
  <c r="BT322"/>
  <c r="BV322"/>
  <c r="BD318"/>
  <c r="BF318"/>
  <c r="BH318"/>
  <c r="BJ318"/>
  <c r="BL318"/>
  <c r="BN318"/>
  <c r="BP318"/>
  <c r="BR318"/>
  <c r="BT318"/>
  <c r="BV318"/>
  <c r="BD317"/>
  <c r="BF317"/>
  <c r="BH317"/>
  <c r="BJ317"/>
  <c r="BL317"/>
  <c r="BN317"/>
  <c r="BP317"/>
  <c r="BR317"/>
  <c r="BT317"/>
  <c r="BV317"/>
  <c r="BD314"/>
  <c r="BF314"/>
  <c r="BH314"/>
  <c r="BJ314"/>
  <c r="BL314"/>
  <c r="BN314"/>
  <c r="BP314"/>
  <c r="BR314"/>
  <c r="BT314"/>
  <c r="BV314"/>
  <c r="BD308"/>
  <c r="BF308"/>
  <c r="BH308"/>
  <c r="BJ308"/>
  <c r="BL308"/>
  <c r="BN308"/>
  <c r="BP308"/>
  <c r="BR308"/>
  <c r="BT308"/>
  <c r="BV308"/>
  <c r="BD305"/>
  <c r="BF305"/>
  <c r="BH305"/>
  <c r="BJ305"/>
  <c r="BL305"/>
  <c r="BN305"/>
  <c r="BP305"/>
  <c r="BR305"/>
  <c r="BT305"/>
  <c r="BV305"/>
  <c r="BD304"/>
  <c r="BF304"/>
  <c r="BH304"/>
  <c r="BJ304"/>
  <c r="BL304"/>
  <c r="BN304"/>
  <c r="BP304"/>
  <c r="BR304"/>
  <c r="BT304"/>
  <c r="BV304"/>
  <c r="BD303"/>
  <c r="BF303"/>
  <c r="BH303"/>
  <c r="BJ303"/>
  <c r="BL303"/>
  <c r="BN303"/>
  <c r="BP303"/>
  <c r="BR303"/>
  <c r="BT303"/>
  <c r="BV303"/>
  <c r="BD295"/>
  <c r="BF295"/>
  <c r="BH295"/>
  <c r="BJ295"/>
  <c r="BL295"/>
  <c r="BN295"/>
  <c r="BP295"/>
  <c r="BR295"/>
  <c r="BT295"/>
  <c r="BV295"/>
  <c r="BD294"/>
  <c r="BF294"/>
  <c r="BH294"/>
  <c r="BJ294"/>
  <c r="BL294"/>
  <c r="BN294"/>
  <c r="BP294"/>
  <c r="BR294"/>
  <c r="BT294"/>
  <c r="BD290"/>
  <c r="BF290"/>
  <c r="BH290"/>
  <c r="BJ290"/>
  <c r="BL290"/>
  <c r="BN290"/>
  <c r="BP290"/>
  <c r="BR290"/>
  <c r="BT290"/>
  <c r="BV290"/>
  <c r="BD289"/>
  <c r="BF289"/>
  <c r="BH289"/>
  <c r="BJ289"/>
  <c r="BL289"/>
  <c r="BN289"/>
  <c r="BP289"/>
  <c r="BR289"/>
  <c r="BT289"/>
  <c r="BV289"/>
  <c r="BD288"/>
  <c r="BF288"/>
  <c r="BH288"/>
  <c r="BJ288"/>
  <c r="BL288"/>
  <c r="BN288"/>
  <c r="BP288"/>
  <c r="BR288"/>
  <c r="BT288"/>
  <c r="BV288"/>
  <c r="BD285"/>
  <c r="BF285"/>
  <c r="BH285"/>
  <c r="BJ285"/>
  <c r="BL285"/>
  <c r="BN285"/>
  <c r="BP285"/>
  <c r="BR285"/>
  <c r="BT285"/>
  <c r="BV285"/>
  <c r="BD284"/>
  <c r="BF284"/>
  <c r="BH284"/>
  <c r="BJ284"/>
  <c r="BL284"/>
  <c r="BN284"/>
  <c r="BP284"/>
  <c r="BR284"/>
  <c r="BT284"/>
  <c r="BV284"/>
  <c r="BD281"/>
  <c r="BF281"/>
  <c r="BH281"/>
  <c r="BJ281"/>
  <c r="BL281"/>
  <c r="BN281"/>
  <c r="BP281"/>
  <c r="BR281"/>
  <c r="BT281"/>
  <c r="BV281"/>
  <c r="BD280"/>
  <c r="BF280"/>
  <c r="BH280"/>
  <c r="BJ280"/>
  <c r="BL280"/>
  <c r="BN280"/>
  <c r="BP280"/>
  <c r="BR280"/>
  <c r="BT280"/>
  <c r="BV280"/>
  <c r="BD279"/>
  <c r="BF279"/>
  <c r="BH279"/>
  <c r="BJ279"/>
  <c r="BL279"/>
  <c r="BN279"/>
  <c r="BP279"/>
  <c r="BR279"/>
  <c r="BT279"/>
  <c r="BV279"/>
  <c r="BD276"/>
  <c r="BF276"/>
  <c r="BH276"/>
  <c r="BJ276"/>
  <c r="BL276"/>
  <c r="BN276"/>
  <c r="BP276"/>
  <c r="BR276"/>
  <c r="BT276"/>
  <c r="BV276"/>
  <c r="BD272"/>
  <c r="BF272"/>
  <c r="BH272"/>
  <c r="BJ272"/>
  <c r="BL272"/>
  <c r="BN272"/>
  <c r="BP272"/>
  <c r="BR272"/>
  <c r="BT272"/>
  <c r="BV272"/>
  <c r="BD271"/>
  <c r="BF271"/>
  <c r="BH271"/>
  <c r="BJ271"/>
  <c r="BL271"/>
  <c r="BN271"/>
  <c r="BP271"/>
  <c r="BR271"/>
  <c r="BT271"/>
  <c r="BV271"/>
  <c r="BD269"/>
  <c r="BF269"/>
  <c r="BH269"/>
  <c r="BJ269"/>
  <c r="BL269"/>
  <c r="BN269"/>
  <c r="BP269"/>
  <c r="BR269"/>
  <c r="BT269"/>
  <c r="BV269"/>
  <c r="BD264"/>
  <c r="BF264"/>
  <c r="BH264"/>
  <c r="BJ264"/>
  <c r="BL264"/>
  <c r="BN264"/>
  <c r="BP264"/>
  <c r="BR264"/>
  <c r="BT264"/>
  <c r="BV264"/>
  <c r="BD263"/>
  <c r="BF263"/>
  <c r="BH263"/>
  <c r="BJ263"/>
  <c r="BL263"/>
  <c r="BN263"/>
  <c r="BP263"/>
  <c r="BR263"/>
  <c r="BT263"/>
  <c r="BV263"/>
  <c r="BD262"/>
  <c r="BF262"/>
  <c r="BH262"/>
  <c r="BJ262"/>
  <c r="BL262"/>
  <c r="BN262"/>
  <c r="BP262"/>
  <c r="BR262"/>
  <c r="BT262"/>
  <c r="BV262"/>
  <c r="BD261"/>
  <c r="BF261"/>
  <c r="BH261"/>
  <c r="BJ261"/>
  <c r="BL261"/>
  <c r="BN261"/>
  <c r="BP261"/>
  <c r="BR261"/>
  <c r="BT261"/>
  <c r="BV261"/>
  <c r="BD259"/>
  <c r="BF259"/>
  <c r="BH259"/>
  <c r="BJ259"/>
  <c r="BL259"/>
  <c r="BN259"/>
  <c r="BP259"/>
  <c r="BR259"/>
  <c r="BT259"/>
  <c r="BV259"/>
  <c r="BD257"/>
  <c r="BF257"/>
  <c r="BH257"/>
  <c r="BJ257"/>
  <c r="BL257"/>
  <c r="BN257"/>
  <c r="BP257"/>
  <c r="BR257"/>
  <c r="BT257"/>
  <c r="BV257"/>
  <c r="BD254"/>
  <c r="BF254"/>
  <c r="BH254"/>
  <c r="BJ254"/>
  <c r="BL254"/>
  <c r="BN254"/>
  <c r="BP254"/>
  <c r="BR254"/>
  <c r="BT254"/>
  <c r="BV254"/>
  <c r="BD251"/>
  <c r="BF251"/>
  <c r="BH251"/>
  <c r="BJ251"/>
  <c r="BL251"/>
  <c r="BN251"/>
  <c r="BP251"/>
  <c r="BR251"/>
  <c r="BT251"/>
  <c r="BV251"/>
  <c r="BD248"/>
  <c r="BF248"/>
  <c r="BH248"/>
  <c r="BJ248"/>
  <c r="BL248"/>
  <c r="BN248"/>
  <c r="BP248"/>
  <c r="BR248"/>
  <c r="BT248"/>
  <c r="BV248"/>
  <c r="BD247"/>
  <c r="BF247"/>
  <c r="BH247"/>
  <c r="BJ247"/>
  <c r="BL247"/>
  <c r="BN247"/>
  <c r="BP247"/>
  <c r="BR247"/>
  <c r="BT247"/>
  <c r="BV247"/>
  <c r="BD244"/>
  <c r="BF244"/>
  <c r="BH244"/>
  <c r="BJ244"/>
  <c r="BL244"/>
  <c r="BN244"/>
  <c r="BP244"/>
  <c r="BR244"/>
  <c r="BT244"/>
  <c r="BV244"/>
  <c r="BD240"/>
  <c r="BF240"/>
  <c r="BH240"/>
  <c r="BJ240"/>
  <c r="BL240"/>
  <c r="BN240"/>
  <c r="BP240"/>
  <c r="BR240"/>
  <c r="BT240"/>
  <c r="BV240"/>
  <c r="BD238"/>
  <c r="BF238"/>
  <c r="BH238"/>
  <c r="BJ238"/>
  <c r="BL238"/>
  <c r="BN238"/>
  <c r="BP238"/>
  <c r="BR238"/>
  <c r="BT238"/>
  <c r="BV238"/>
  <c r="BD237"/>
  <c r="BF237"/>
  <c r="BH237"/>
  <c r="BJ237"/>
  <c r="BL237"/>
  <c r="BN237"/>
  <c r="BP237"/>
  <c r="BR237"/>
  <c r="BT237"/>
  <c r="BV237"/>
  <c r="BD235"/>
  <c r="BF235"/>
  <c r="BH235"/>
  <c r="BJ235"/>
  <c r="BL235"/>
  <c r="BN235"/>
  <c r="BP235"/>
  <c r="BR235"/>
  <c r="BT235"/>
  <c r="BV235"/>
  <c r="BD234"/>
  <c r="BF234"/>
  <c r="BH234"/>
  <c r="BJ234"/>
  <c r="BL234"/>
  <c r="BN234"/>
  <c r="BP234"/>
  <c r="BR234"/>
  <c r="BT234"/>
  <c r="BV234"/>
  <c r="BD233"/>
  <c r="BF233"/>
  <c r="BH233"/>
  <c r="BJ233"/>
  <c r="BL233"/>
  <c r="BN233"/>
  <c r="BP233"/>
  <c r="BR233"/>
  <c r="BT233"/>
  <c r="BV233"/>
  <c r="BD232"/>
  <c r="BF232"/>
  <c r="BH232"/>
  <c r="BJ232"/>
  <c r="BL232"/>
  <c r="BN232"/>
  <c r="BP232"/>
  <c r="BR232"/>
  <c r="BT232"/>
  <c r="BV232"/>
  <c r="BD231"/>
  <c r="BF231"/>
  <c r="BH231"/>
  <c r="BJ231"/>
  <c r="BL231"/>
  <c r="BN231"/>
  <c r="BP231"/>
  <c r="BR231"/>
  <c r="BT231"/>
  <c r="BV231"/>
  <c r="BD230"/>
  <c r="BF230"/>
  <c r="BH230"/>
  <c r="BJ230"/>
  <c r="BL230"/>
  <c r="BN230"/>
  <c r="BP230"/>
  <c r="BR230"/>
  <c r="BT230"/>
  <c r="BV230"/>
  <c r="BD228"/>
  <c r="BF228"/>
  <c r="BH228"/>
  <c r="BJ228"/>
  <c r="BL228"/>
  <c r="BN228"/>
  <c r="BP228"/>
  <c r="BR228"/>
  <c r="BT228"/>
  <c r="BV228"/>
  <c r="BD226"/>
  <c r="BF226"/>
  <c r="BH226"/>
  <c r="BJ226"/>
  <c r="BL226"/>
  <c r="BN226"/>
  <c r="BP226"/>
  <c r="BR226"/>
  <c r="BT226"/>
  <c r="BV226"/>
  <c r="BD225"/>
  <c r="BF225"/>
  <c r="BH225"/>
  <c r="BJ225"/>
  <c r="BL225"/>
  <c r="BN225"/>
  <c r="BP225"/>
  <c r="BR225"/>
  <c r="BT225"/>
  <c r="BV225"/>
  <c r="BD224"/>
  <c r="BF224"/>
  <c r="BH224"/>
  <c r="BJ224"/>
  <c r="BL224"/>
  <c r="BN224"/>
  <c r="BP224"/>
  <c r="BR224"/>
  <c r="BT224"/>
  <c r="BV224"/>
  <c r="BD223"/>
  <c r="BF223"/>
  <c r="BH223"/>
  <c r="BJ223"/>
  <c r="BL223"/>
  <c r="BN223"/>
  <c r="BP223"/>
  <c r="BR223"/>
  <c r="BT223"/>
  <c r="BV223"/>
  <c r="BD221"/>
  <c r="BF221"/>
  <c r="BH221"/>
  <c r="BJ221"/>
  <c r="BL221"/>
  <c r="BN221"/>
  <c r="BP221"/>
  <c r="BR221"/>
  <c r="BT221"/>
  <c r="BV221"/>
  <c r="BD220"/>
  <c r="BF220"/>
  <c r="BH220"/>
  <c r="BJ220"/>
  <c r="BL220"/>
  <c r="BN220"/>
  <c r="BP220"/>
  <c r="BR220"/>
  <c r="BT220"/>
  <c r="BV220"/>
  <c r="BD219"/>
  <c r="BF219"/>
  <c r="BH219"/>
  <c r="BJ219"/>
  <c r="BL219"/>
  <c r="BN219"/>
  <c r="BP219"/>
  <c r="BR219"/>
  <c r="BT219"/>
  <c r="BV219"/>
  <c r="BD210"/>
  <c r="BF210"/>
  <c r="BH210"/>
  <c r="BJ210"/>
  <c r="BL210"/>
  <c r="BN210"/>
  <c r="BP210"/>
  <c r="BR210"/>
  <c r="BT210"/>
  <c r="BV210"/>
  <c r="BD209"/>
  <c r="BF209"/>
  <c r="BH209"/>
  <c r="BJ209"/>
  <c r="BL209"/>
  <c r="BN209"/>
  <c r="BP209"/>
  <c r="BR209"/>
  <c r="BT209"/>
  <c r="BV209"/>
  <c r="BD207"/>
  <c r="BF207"/>
  <c r="BH207"/>
  <c r="BJ207"/>
  <c r="BL207"/>
  <c r="BN207"/>
  <c r="BP207"/>
  <c r="BR207"/>
  <c r="BT207"/>
  <c r="BV207"/>
  <c r="BD206"/>
  <c r="BF206"/>
  <c r="BH206"/>
  <c r="BJ206"/>
  <c r="BL206"/>
  <c r="BN206"/>
  <c r="BP206"/>
  <c r="BR206"/>
  <c r="BT206"/>
  <c r="BV206"/>
  <c r="BD204"/>
  <c r="BF204"/>
  <c r="BH204"/>
  <c r="BJ204"/>
  <c r="BL204"/>
  <c r="BN204"/>
  <c r="BP204"/>
  <c r="BR204"/>
  <c r="BT204"/>
  <c r="BV204"/>
  <c r="BD203"/>
  <c r="BF203"/>
  <c r="BH203"/>
  <c r="BJ203"/>
  <c r="BL203"/>
  <c r="BN203"/>
  <c r="BP203"/>
  <c r="BR203"/>
  <c r="BT203"/>
  <c r="BV203"/>
  <c r="BD202"/>
  <c r="BF202"/>
  <c r="BH202"/>
  <c r="BJ202"/>
  <c r="BL202"/>
  <c r="BN202"/>
  <c r="BP202"/>
  <c r="BR202"/>
  <c r="BT202"/>
  <c r="BV202"/>
  <c r="BD197"/>
  <c r="BF197"/>
  <c r="BH197"/>
  <c r="BJ197"/>
  <c r="BL197"/>
  <c r="BN197"/>
  <c r="BP197"/>
  <c r="BR197"/>
  <c r="BT197"/>
  <c r="BV197"/>
  <c r="BD195"/>
  <c r="BF195"/>
  <c r="BH195"/>
  <c r="BJ195"/>
  <c r="BL195"/>
  <c r="BN195"/>
  <c r="BP195"/>
  <c r="BR195"/>
  <c r="BT195"/>
  <c r="BV195"/>
  <c r="BD194"/>
  <c r="BF194"/>
  <c r="BH194"/>
  <c r="BJ194"/>
  <c r="BL194"/>
  <c r="BN194"/>
  <c r="BP194"/>
  <c r="BR194"/>
  <c r="BT194"/>
  <c r="BV194"/>
  <c r="BD193"/>
  <c r="BF193"/>
  <c r="BH193"/>
  <c r="BJ193"/>
  <c r="BL193"/>
  <c r="BN193"/>
  <c r="BP193"/>
  <c r="BR193"/>
  <c r="BT193"/>
  <c r="BV193"/>
  <c r="BD188"/>
  <c r="BF188"/>
  <c r="BH188"/>
  <c r="BJ188"/>
  <c r="BL188"/>
  <c r="BN188"/>
  <c r="BP188"/>
  <c r="BR188"/>
  <c r="BT188"/>
  <c r="BV188"/>
  <c r="BD187"/>
  <c r="BF187"/>
  <c r="BH187"/>
  <c r="BJ187"/>
  <c r="BL187"/>
  <c r="BN187"/>
  <c r="BP187"/>
  <c r="BR187"/>
  <c r="BT187"/>
  <c r="BV187"/>
  <c r="BD185"/>
  <c r="BF185"/>
  <c r="BH185"/>
  <c r="BJ185"/>
  <c r="BL185"/>
  <c r="BN185"/>
  <c r="BP185"/>
  <c r="BR185"/>
  <c r="BT185"/>
  <c r="BV185"/>
  <c r="BD182"/>
  <c r="BF182"/>
  <c r="BH182"/>
  <c r="BJ182"/>
  <c r="BL182"/>
  <c r="BN182"/>
  <c r="BP182"/>
  <c r="BR182"/>
  <c r="BT182"/>
  <c r="BV182"/>
  <c r="BD181"/>
  <c r="BF181"/>
  <c r="BH181"/>
  <c r="BJ181"/>
  <c r="BL181"/>
  <c r="BN181"/>
  <c r="BP181"/>
  <c r="BR181"/>
  <c r="BT181"/>
  <c r="BV181"/>
  <c r="BD179"/>
  <c r="BF179"/>
  <c r="BH179"/>
  <c r="BJ179"/>
  <c r="BL179"/>
  <c r="BN179"/>
  <c r="BP179"/>
  <c r="BR179"/>
  <c r="BT179"/>
  <c r="BV179"/>
  <c r="BD178"/>
  <c r="BF178"/>
  <c r="BH178"/>
  <c r="BJ178"/>
  <c r="BL178"/>
  <c r="BN178"/>
  <c r="BP178"/>
  <c r="BR178"/>
  <c r="BT178"/>
  <c r="BV178"/>
  <c r="BD176"/>
  <c r="BF176"/>
  <c r="BH176"/>
  <c r="BJ176"/>
  <c r="BL176"/>
  <c r="BN176"/>
  <c r="BP176"/>
  <c r="BR176"/>
  <c r="BT176"/>
  <c r="BV176"/>
  <c r="BD173"/>
  <c r="BF173"/>
  <c r="BH173"/>
  <c r="BJ173"/>
  <c r="BL173"/>
  <c r="BN173"/>
  <c r="BP173"/>
  <c r="BR173"/>
  <c r="BT173"/>
  <c r="BV173"/>
  <c r="BD172"/>
  <c r="BF172"/>
  <c r="BH172"/>
  <c r="BJ172"/>
  <c r="BL172"/>
  <c r="BN172"/>
  <c r="BP172"/>
  <c r="BR172"/>
  <c r="BT172"/>
  <c r="BV172"/>
  <c r="BD171"/>
  <c r="BF171"/>
  <c r="BH171"/>
  <c r="BJ171"/>
  <c r="BL171"/>
  <c r="BN171"/>
  <c r="BP171"/>
  <c r="BR171"/>
  <c r="BT171"/>
  <c r="BV171"/>
  <c r="BD168"/>
  <c r="BF168"/>
  <c r="BH168"/>
  <c r="BJ168"/>
  <c r="BL168"/>
  <c r="BN168"/>
  <c r="BP168"/>
  <c r="BR168"/>
  <c r="BT168"/>
  <c r="BV168"/>
  <c r="BD167"/>
  <c r="BF167"/>
  <c r="BH167"/>
  <c r="BJ167"/>
  <c r="BL167"/>
  <c r="BN167"/>
  <c r="BP167"/>
  <c r="BR167"/>
  <c r="BT167"/>
  <c r="BV167"/>
  <c r="BD166"/>
  <c r="BF166"/>
  <c r="BH166"/>
  <c r="BJ166"/>
  <c r="BL166"/>
  <c r="BN166"/>
  <c r="BP166"/>
  <c r="BR166"/>
  <c r="BT166"/>
  <c r="BV166"/>
  <c r="BD162"/>
  <c r="BF162"/>
  <c r="BH162"/>
  <c r="BJ162"/>
  <c r="BL162"/>
  <c r="BN162"/>
  <c r="BP162"/>
  <c r="BR162"/>
  <c r="BT162"/>
  <c r="BV162"/>
  <c r="BD159"/>
  <c r="BF159"/>
  <c r="BH159"/>
  <c r="BJ159"/>
  <c r="BL159"/>
  <c r="BN159"/>
  <c r="BP159"/>
  <c r="BR159"/>
  <c r="BT159"/>
  <c r="BV159"/>
  <c r="BD158"/>
  <c r="BF158"/>
  <c r="BH158"/>
  <c r="BJ158"/>
  <c r="BL158"/>
  <c r="BN158"/>
  <c r="BP158"/>
  <c r="BR158"/>
  <c r="BT158"/>
  <c r="BV158"/>
  <c r="BD153"/>
  <c r="BF153"/>
  <c r="BH153"/>
  <c r="BJ153"/>
  <c r="BL153"/>
  <c r="BN153"/>
  <c r="BP153"/>
  <c r="BR153"/>
  <c r="BT153"/>
  <c r="BV153"/>
  <c r="BD152"/>
  <c r="BF152"/>
  <c r="BH152"/>
  <c r="BJ152"/>
  <c r="BL152"/>
  <c r="BN152"/>
  <c r="BP152"/>
  <c r="BR152"/>
  <c r="BT152"/>
  <c r="BV152"/>
  <c r="BD150"/>
  <c r="BF150"/>
  <c r="BH150"/>
  <c r="BJ150"/>
  <c r="BL150"/>
  <c r="BN150"/>
  <c r="BP150"/>
  <c r="BR150"/>
  <c r="BT150"/>
  <c r="BV150"/>
  <c r="BD146"/>
  <c r="BF146"/>
  <c r="BH146"/>
  <c r="BJ146"/>
  <c r="BL146"/>
  <c r="BN146"/>
  <c r="BP146"/>
  <c r="BR146"/>
  <c r="BT146"/>
  <c r="BV146"/>
  <c r="BD144"/>
  <c r="BF144"/>
  <c r="BH144"/>
  <c r="BJ144"/>
  <c r="BL144"/>
  <c r="BN144"/>
  <c r="BP144"/>
  <c r="BR144"/>
  <c r="BT144"/>
  <c r="BV144"/>
  <c r="BD137"/>
  <c r="BF137"/>
  <c r="BH137"/>
  <c r="BJ137"/>
  <c r="BL137"/>
  <c r="BN137"/>
  <c r="BP137"/>
  <c r="BR137"/>
  <c r="BT137"/>
  <c r="BV137"/>
  <c r="BD134"/>
  <c r="BF134"/>
  <c r="BH134"/>
  <c r="BJ134"/>
  <c r="BL134"/>
  <c r="BN134"/>
  <c r="BP134"/>
  <c r="BR134"/>
  <c r="BT134"/>
  <c r="BV134"/>
  <c r="BD131"/>
  <c r="BF131"/>
  <c r="BH131"/>
  <c r="BJ131"/>
  <c r="BL131"/>
  <c r="BN131"/>
  <c r="BP131"/>
  <c r="BR131"/>
  <c r="BT131"/>
  <c r="BV131"/>
  <c r="BD125"/>
  <c r="BF125"/>
  <c r="BH125"/>
  <c r="BJ125"/>
  <c r="BL125"/>
  <c r="BN125"/>
  <c r="BP125"/>
  <c r="BR125"/>
  <c r="BT125"/>
  <c r="BV125"/>
  <c r="BD124"/>
  <c r="BF124"/>
  <c r="BH124"/>
  <c r="BJ124"/>
  <c r="BL124"/>
  <c r="BN124"/>
  <c r="BP124"/>
  <c r="BR124"/>
  <c r="BT124"/>
  <c r="BV124"/>
  <c r="BD122"/>
  <c r="BF122"/>
  <c r="BH122"/>
  <c r="BJ122"/>
  <c r="BL122"/>
  <c r="BN122"/>
  <c r="BP122"/>
  <c r="BR122"/>
  <c r="BT122"/>
  <c r="BV122"/>
  <c r="BD121"/>
  <c r="BF121"/>
  <c r="BH121"/>
  <c r="BJ121"/>
  <c r="BL121"/>
  <c r="BN121"/>
  <c r="BP121"/>
  <c r="BR121"/>
  <c r="BT121"/>
  <c r="BV121"/>
  <c r="BD119"/>
  <c r="BF119"/>
  <c r="BH119"/>
  <c r="BJ119"/>
  <c r="BL119"/>
  <c r="BN119"/>
  <c r="BP119"/>
  <c r="BR119"/>
  <c r="BT119"/>
  <c r="BV119"/>
  <c r="BD118"/>
  <c r="BF118"/>
  <c r="BH118"/>
  <c r="BJ118"/>
  <c r="BL118"/>
  <c r="BN118"/>
  <c r="BP118"/>
  <c r="BR118"/>
  <c r="BT118"/>
  <c r="BD117"/>
  <c r="BF117"/>
  <c r="BH117"/>
  <c r="BJ117"/>
  <c r="BL117"/>
  <c r="BN117"/>
  <c r="BP117"/>
  <c r="BR117"/>
  <c r="BT117"/>
  <c r="BV117"/>
  <c r="BD115"/>
  <c r="BF115"/>
  <c r="BH115"/>
  <c r="BJ115"/>
  <c r="BL115"/>
  <c r="BN115"/>
  <c r="BP115"/>
  <c r="BR115"/>
  <c r="BT115"/>
  <c r="BV115"/>
  <c r="BD114"/>
  <c r="BF114"/>
  <c r="BH114"/>
  <c r="BJ114"/>
  <c r="BL114"/>
  <c r="BN114"/>
  <c r="BP114"/>
  <c r="BR114"/>
  <c r="BT114"/>
  <c r="BV114"/>
  <c r="BD113"/>
  <c r="BF113"/>
  <c r="BH113"/>
  <c r="BJ113"/>
  <c r="BL113"/>
  <c r="BN113"/>
  <c r="BP113"/>
  <c r="BR113"/>
  <c r="BT113"/>
  <c r="BV113"/>
  <c r="BD104"/>
  <c r="BF104"/>
  <c r="BH104"/>
  <c r="BJ104"/>
  <c r="BL104"/>
  <c r="BN104"/>
  <c r="BP104"/>
  <c r="BR104"/>
  <c r="BT104"/>
  <c r="BV104"/>
  <c r="BD95"/>
  <c r="BF95"/>
  <c r="BH95"/>
  <c r="BJ95"/>
  <c r="BL95"/>
  <c r="BN95"/>
  <c r="BP95"/>
  <c r="BR95"/>
  <c r="BT95"/>
  <c r="BV95"/>
  <c r="BD94"/>
  <c r="BF94"/>
  <c r="BH94"/>
  <c r="BJ94"/>
  <c r="BL94"/>
  <c r="BN94"/>
  <c r="BP94"/>
  <c r="BR94"/>
  <c r="BT94"/>
  <c r="BV94"/>
  <c r="BD93"/>
  <c r="BF93"/>
  <c r="BH93"/>
  <c r="BJ93"/>
  <c r="BL93"/>
  <c r="BN93"/>
  <c r="BP93"/>
  <c r="BR93"/>
  <c r="BT93"/>
  <c r="BV93"/>
  <c r="BD89"/>
  <c r="BF89"/>
  <c r="BH89"/>
  <c r="BJ89"/>
  <c r="BL89"/>
  <c r="BN89"/>
  <c r="BP89"/>
  <c r="BR89"/>
  <c r="BT89"/>
  <c r="BV89"/>
  <c r="BD87"/>
  <c r="BF87"/>
  <c r="BH87"/>
  <c r="BJ87"/>
  <c r="BL87"/>
  <c r="BN87"/>
  <c r="BP87"/>
  <c r="BR87"/>
  <c r="BT87"/>
  <c r="BV87"/>
  <c r="BD86"/>
  <c r="BF86"/>
  <c r="BH86"/>
  <c r="BJ86"/>
  <c r="BL86"/>
  <c r="BN86"/>
  <c r="BP86"/>
  <c r="BR86"/>
  <c r="BT86"/>
  <c r="BV86"/>
  <c r="BD83"/>
  <c r="BF83"/>
  <c r="BH83"/>
  <c r="BJ83"/>
  <c r="BL83"/>
  <c r="BN83"/>
  <c r="BP83"/>
  <c r="BR83"/>
  <c r="BT83"/>
  <c r="BV83"/>
  <c r="BD82"/>
  <c r="BF82"/>
  <c r="BH82"/>
  <c r="BJ82"/>
  <c r="BL82"/>
  <c r="BN82"/>
  <c r="BP82"/>
  <c r="BR82"/>
  <c r="BT82"/>
  <c r="BV82"/>
  <c r="BD81"/>
  <c r="BF81"/>
  <c r="BH81"/>
  <c r="BJ81"/>
  <c r="BL81"/>
  <c r="BN81"/>
  <c r="BP81"/>
  <c r="BR81"/>
  <c r="BT81"/>
  <c r="BV81"/>
  <c r="BD80"/>
  <c r="BF80"/>
  <c r="BH80"/>
  <c r="BJ80"/>
  <c r="BL80"/>
  <c r="BN80"/>
  <c r="BP80"/>
  <c r="BR80"/>
  <c r="BT80"/>
  <c r="BV80"/>
  <c r="BD77"/>
  <c r="BF77"/>
  <c r="BH77"/>
  <c r="BJ77"/>
  <c r="BL77"/>
  <c r="BN77"/>
  <c r="BP77"/>
  <c r="BR77"/>
  <c r="BT77"/>
  <c r="BV77"/>
  <c r="BD75"/>
  <c r="BF75"/>
  <c r="BH75"/>
  <c r="BJ75"/>
  <c r="BL75"/>
  <c r="BN75"/>
  <c r="BP75"/>
  <c r="BR75"/>
  <c r="BT75"/>
  <c r="BV75"/>
  <c r="BD72"/>
  <c r="BF72"/>
  <c r="BH72"/>
  <c r="BJ72"/>
  <c r="BL72"/>
  <c r="BN72"/>
  <c r="BP72"/>
  <c r="BR72"/>
  <c r="BT72"/>
  <c r="BV72"/>
  <c r="BD71"/>
  <c r="BF71"/>
  <c r="BH71"/>
  <c r="BJ71"/>
  <c r="BL71"/>
  <c r="BN71"/>
  <c r="BP71"/>
  <c r="BR71"/>
  <c r="BT71"/>
  <c r="BV71"/>
  <c r="BD70"/>
  <c r="BF70"/>
  <c r="BH70"/>
  <c r="BJ70"/>
  <c r="BL70"/>
  <c r="BN70"/>
  <c r="BP70"/>
  <c r="BR70"/>
  <c r="BT70"/>
  <c r="BV70"/>
  <c r="BD68"/>
  <c r="BF68"/>
  <c r="BH68"/>
  <c r="BJ68"/>
  <c r="BL68"/>
  <c r="BN68"/>
  <c r="BP68"/>
  <c r="BR68"/>
  <c r="BT68"/>
  <c r="BV68"/>
  <c r="BD67"/>
  <c r="BF67"/>
  <c r="BH67"/>
  <c r="BJ67"/>
  <c r="BL67"/>
  <c r="BN67"/>
  <c r="BP67"/>
  <c r="BR67"/>
  <c r="BT67"/>
  <c r="BV67"/>
  <c r="BD63"/>
  <c r="BF63"/>
  <c r="BH63"/>
  <c r="BJ63"/>
  <c r="BL63"/>
  <c r="BN63"/>
  <c r="BP63"/>
  <c r="BR63"/>
  <c r="BT63"/>
  <c r="BV63"/>
  <c r="BD61"/>
  <c r="BF61"/>
  <c r="BH61"/>
  <c r="BJ61"/>
  <c r="BL61"/>
  <c r="BN61"/>
  <c r="BP61"/>
  <c r="BR61"/>
  <c r="BT61"/>
  <c r="BV61"/>
  <c r="BD59"/>
  <c r="BF59"/>
  <c r="BH59"/>
  <c r="BJ59"/>
  <c r="BL59"/>
  <c r="BN59"/>
  <c r="BP59"/>
  <c r="BR59"/>
  <c r="BT59"/>
  <c r="BV59"/>
  <c r="BD56"/>
  <c r="BF56"/>
  <c r="BH56"/>
  <c r="BJ56"/>
  <c r="BL56"/>
  <c r="BN56"/>
  <c r="BP56"/>
  <c r="BR56"/>
  <c r="BT56"/>
  <c r="BV56"/>
  <c r="BD53"/>
  <c r="BF53"/>
  <c r="BH53"/>
  <c r="BJ53"/>
  <c r="BL53"/>
  <c r="BN53"/>
  <c r="BP53"/>
  <c r="BR53"/>
  <c r="BT53"/>
  <c r="BV53"/>
  <c r="BD49"/>
  <c r="BF49"/>
  <c r="BH49"/>
  <c r="BJ49"/>
  <c r="BL49"/>
  <c r="BN49"/>
  <c r="BP49"/>
  <c r="BR49"/>
  <c r="BT49"/>
  <c r="BV49"/>
  <c r="BD46"/>
  <c r="BF46"/>
  <c r="BH46"/>
  <c r="BJ46"/>
  <c r="BL46"/>
  <c r="BN46"/>
  <c r="BP46"/>
  <c r="BR46"/>
  <c r="BT46"/>
  <c r="BV46"/>
  <c r="BD43"/>
  <c r="BF43"/>
  <c r="BH43"/>
  <c r="BJ43"/>
  <c r="BL43"/>
  <c r="BN43"/>
  <c r="BP43"/>
  <c r="BR43"/>
  <c r="BT43"/>
  <c r="BV43"/>
  <c r="BD42"/>
  <c r="BF42"/>
  <c r="BH42"/>
  <c r="BJ42"/>
  <c r="BL42"/>
  <c r="BN42"/>
  <c r="BP42"/>
  <c r="BR42"/>
  <c r="BT42"/>
  <c r="BV42"/>
  <c r="BD39"/>
  <c r="BF39"/>
  <c r="BH39"/>
  <c r="BJ39"/>
  <c r="BL39"/>
  <c r="BN39"/>
  <c r="BP39"/>
  <c r="BR39"/>
  <c r="BT39"/>
  <c r="BV39"/>
  <c r="BD38"/>
  <c r="BF38"/>
  <c r="BH38"/>
  <c r="BJ38"/>
  <c r="BL38"/>
  <c r="BN38"/>
  <c r="BP38"/>
  <c r="BR38"/>
  <c r="BT38"/>
  <c r="BV38"/>
  <c r="BD37"/>
  <c r="BF37"/>
  <c r="BH37"/>
  <c r="BJ37"/>
  <c r="BL37"/>
  <c r="BN37"/>
  <c r="BP37"/>
  <c r="BR37"/>
  <c r="BT37"/>
  <c r="BV37"/>
  <c r="BD36"/>
  <c r="BF36"/>
  <c r="BH36"/>
  <c r="BJ36"/>
  <c r="BL36"/>
  <c r="BN36"/>
  <c r="BP36"/>
  <c r="BR36"/>
  <c r="BT36"/>
  <c r="BV36"/>
  <c r="BD35"/>
  <c r="BF35"/>
  <c r="BH35"/>
  <c r="BJ35"/>
  <c r="BL35"/>
  <c r="BN35"/>
  <c r="BP35"/>
  <c r="BR35"/>
  <c r="BT35"/>
  <c r="BV35"/>
  <c r="BD33"/>
  <c r="BF33"/>
  <c r="BH33"/>
  <c r="BJ33"/>
  <c r="BL33"/>
  <c r="BN33"/>
  <c r="BP33"/>
  <c r="BR33"/>
  <c r="BT33"/>
  <c r="BV33"/>
  <c r="BD31"/>
  <c r="BF31"/>
  <c r="BH31"/>
  <c r="BJ31"/>
  <c r="BL31"/>
  <c r="BN31"/>
  <c r="BP31"/>
  <c r="BR31"/>
  <c r="BT31"/>
  <c r="BV31"/>
  <c r="BD30"/>
  <c r="BF30"/>
  <c r="BH30"/>
  <c r="BJ30"/>
  <c r="BL30"/>
  <c r="BN30"/>
  <c r="BP30"/>
  <c r="BR30"/>
  <c r="BT30"/>
  <c r="BV30"/>
  <c r="BD28"/>
  <c r="BF28"/>
  <c r="BH28"/>
  <c r="BJ28"/>
  <c r="BL28"/>
  <c r="BN28"/>
  <c r="BP28"/>
  <c r="BR28"/>
  <c r="BT28"/>
  <c r="BV28"/>
  <c r="BD26"/>
  <c r="BF26"/>
  <c r="BH26"/>
  <c r="BJ26"/>
  <c r="BL26"/>
  <c r="BN26"/>
  <c r="BP26"/>
  <c r="BR26"/>
  <c r="BT26"/>
  <c r="BV26"/>
  <c r="BD25"/>
  <c r="BF25"/>
  <c r="BH25"/>
  <c r="BJ25"/>
  <c r="BL25"/>
  <c r="BN25"/>
  <c r="BP25"/>
  <c r="BR25"/>
  <c r="BT25"/>
  <c r="BV25"/>
  <c r="BD23"/>
  <c r="BF23"/>
  <c r="BH23"/>
  <c r="BJ23"/>
  <c r="BL23"/>
  <c r="BN23"/>
  <c r="BP23"/>
  <c r="BR23"/>
  <c r="BT23"/>
  <c r="BV23"/>
  <c r="BD19"/>
  <c r="BF19"/>
  <c r="BH19"/>
  <c r="BJ19"/>
  <c r="BL19"/>
  <c r="BN19"/>
  <c r="BP19"/>
  <c r="BR19"/>
  <c r="BT19"/>
  <c r="BV19"/>
  <c r="BD18"/>
  <c r="BF18"/>
  <c r="BH18"/>
  <c r="BJ18"/>
  <c r="BL18"/>
  <c r="BN18"/>
  <c r="BP18"/>
  <c r="BR18"/>
  <c r="BT18"/>
  <c r="BV18"/>
  <c r="BD17"/>
  <c r="BF17"/>
  <c r="BH17"/>
  <c r="BJ17"/>
  <c r="BL17"/>
  <c r="BN17"/>
  <c r="BP17"/>
  <c r="BR17"/>
  <c r="BT17"/>
  <c r="BV17"/>
  <c r="BD14"/>
  <c r="BF14"/>
  <c r="BH14"/>
  <c r="BJ14"/>
  <c r="BL14"/>
  <c r="BN14"/>
  <c r="BP14"/>
  <c r="BR14"/>
  <c r="BT14"/>
  <c r="BV14"/>
  <c r="BD6"/>
  <c r="BF6"/>
  <c r="BH6"/>
  <c r="BJ6"/>
  <c r="BL6"/>
  <c r="BN6"/>
  <c r="BP6"/>
  <c r="BR6"/>
  <c r="BT6"/>
  <c r="BV6"/>
  <c r="BD3"/>
  <c r="BF3"/>
  <c r="BH3"/>
  <c r="BJ3"/>
  <c r="BL3"/>
  <c r="BN3"/>
  <c r="BP3"/>
  <c r="BR3"/>
  <c r="BT3"/>
  <c r="BV3"/>
  <c r="BD2"/>
  <c r="BF2"/>
  <c r="BH2"/>
  <c r="BJ2"/>
  <c r="BL2"/>
  <c r="BN2"/>
  <c r="BP2"/>
  <c r="BR2"/>
  <c r="BT2"/>
  <c r="BV2"/>
  <c r="BD116"/>
  <c r="BF116"/>
  <c r="BH116"/>
  <c r="BJ116"/>
  <c r="BL116"/>
  <c r="BN116"/>
  <c r="BP116"/>
  <c r="BR116"/>
  <c r="BD32"/>
  <c r="BF32"/>
  <c r="BH32"/>
  <c r="BJ32"/>
  <c r="BL32"/>
  <c r="BN32"/>
  <c r="BP32"/>
  <c r="BR32"/>
  <c r="BT32"/>
  <c r="BV32"/>
  <c r="BC329"/>
  <c r="BC333" s="1"/>
  <c r="BD5"/>
  <c r="BD12"/>
  <c r="BD13"/>
  <c r="BD15"/>
  <c r="BD21"/>
  <c r="BD29"/>
  <c r="BD34"/>
  <c r="BD40"/>
  <c r="BD41"/>
  <c r="BD44"/>
  <c r="BD54"/>
  <c r="BD55"/>
  <c r="BD58"/>
  <c r="BD60"/>
  <c r="BD62"/>
  <c r="BD69"/>
  <c r="BD74"/>
  <c r="BD88"/>
  <c r="BD91"/>
  <c r="BD98"/>
  <c r="BD102"/>
  <c r="BD103"/>
  <c r="BD106"/>
  <c r="BD126"/>
  <c r="BD136"/>
  <c r="BD138"/>
  <c r="BD141"/>
  <c r="BD143"/>
  <c r="BD147"/>
  <c r="BD156"/>
  <c r="BD160"/>
  <c r="BD161"/>
  <c r="BD175"/>
  <c r="BD177"/>
  <c r="BD184"/>
  <c r="BD190"/>
  <c r="BD192"/>
  <c r="BD196"/>
  <c r="BD198"/>
  <c r="BD200"/>
  <c r="BD201"/>
  <c r="BD208"/>
  <c r="BD216"/>
  <c r="BD217"/>
  <c r="BD218"/>
  <c r="BD222"/>
  <c r="BD246"/>
  <c r="BD252"/>
  <c r="BD253"/>
  <c r="BD258"/>
  <c r="BD260"/>
  <c r="BD266"/>
  <c r="BD273"/>
  <c r="BD275"/>
  <c r="BD283"/>
  <c r="BD287"/>
  <c r="BD291"/>
  <c r="BD292"/>
  <c r="BD297"/>
  <c r="BD302"/>
  <c r="BD311"/>
  <c r="BD319"/>
  <c r="BD324"/>
  <c r="BD325"/>
  <c r="BD326"/>
  <c r="BF5"/>
  <c r="BF12"/>
  <c r="BF13"/>
  <c r="BF15"/>
  <c r="BF21"/>
  <c r="BF29"/>
  <c r="BF34"/>
  <c r="BF40"/>
  <c r="BF41"/>
  <c r="BF44"/>
  <c r="BF54"/>
  <c r="BF55"/>
  <c r="BF58"/>
  <c r="BF60"/>
  <c r="BF62"/>
  <c r="BF69"/>
  <c r="BF74"/>
  <c r="BF88"/>
  <c r="BF91"/>
  <c r="BF98"/>
  <c r="BF102"/>
  <c r="BF103"/>
  <c r="BF106"/>
  <c r="BF126"/>
  <c r="BF136"/>
  <c r="BF138"/>
  <c r="BF141"/>
  <c r="BF143"/>
  <c r="BF147"/>
  <c r="BF156"/>
  <c r="BF160"/>
  <c r="BF161"/>
  <c r="BF175"/>
  <c r="BF177"/>
  <c r="BF184"/>
  <c r="BF190"/>
  <c r="BF192"/>
  <c r="BF196"/>
  <c r="BF198"/>
  <c r="BF200"/>
  <c r="BF201"/>
  <c r="BF208"/>
  <c r="BF216"/>
  <c r="BF217"/>
  <c r="BF218"/>
  <c r="BF222"/>
  <c r="BF246"/>
  <c r="BF252"/>
  <c r="BF253"/>
  <c r="BF258"/>
  <c r="BF260"/>
  <c r="BF266"/>
  <c r="BF273"/>
  <c r="BF275"/>
  <c r="BF283"/>
  <c r="BF287"/>
  <c r="BF291"/>
  <c r="BF292"/>
  <c r="BF297"/>
  <c r="BF302"/>
  <c r="BF311"/>
  <c r="BF319"/>
  <c r="BF324"/>
  <c r="BF325"/>
  <c r="BF326"/>
  <c r="BF327"/>
  <c r="BH246"/>
  <c r="BJ246"/>
  <c r="BL246"/>
  <c r="BN246"/>
  <c r="BP246"/>
  <c r="BR246"/>
  <c r="BT246"/>
  <c r="BV246"/>
  <c r="BH201"/>
  <c r="BJ201"/>
  <c r="BL201"/>
  <c r="BN201"/>
  <c r="BP201"/>
  <c r="BR201"/>
  <c r="BT201"/>
  <c r="BV201"/>
  <c r="BH196"/>
  <c r="BJ196"/>
  <c r="BL196"/>
  <c r="BN196"/>
  <c r="BH98"/>
  <c r="BJ98"/>
  <c r="BL98"/>
  <c r="BN98"/>
  <c r="BP98"/>
  <c r="BR98"/>
  <c r="BT98"/>
  <c r="BH74"/>
  <c r="BJ74"/>
  <c r="BL74"/>
  <c r="BN74"/>
  <c r="BP74"/>
  <c r="BR74"/>
  <c r="BT74"/>
  <c r="BV74"/>
  <c r="CA310"/>
  <c r="CA57"/>
  <c r="BE329"/>
  <c r="BE333" s="1"/>
  <c r="BH5"/>
  <c r="BH12"/>
  <c r="BH13"/>
  <c r="BH15"/>
  <c r="BH21"/>
  <c r="BH29"/>
  <c r="BH34"/>
  <c r="BH40"/>
  <c r="BH41"/>
  <c r="BH44"/>
  <c r="BH54"/>
  <c r="BH55"/>
  <c r="BH58"/>
  <c r="BH60"/>
  <c r="BH62"/>
  <c r="BH69"/>
  <c r="BH88"/>
  <c r="BH91"/>
  <c r="BH102"/>
  <c r="BH103"/>
  <c r="BH106"/>
  <c r="BH126"/>
  <c r="BH136"/>
  <c r="BH138"/>
  <c r="BH141"/>
  <c r="BH143"/>
  <c r="BH147"/>
  <c r="BH156"/>
  <c r="BH160"/>
  <c r="BH161"/>
  <c r="BH175"/>
  <c r="BH177"/>
  <c r="BH184"/>
  <c r="BH190"/>
  <c r="BH192"/>
  <c r="BH198"/>
  <c r="BH200"/>
  <c r="BH208"/>
  <c r="BH216"/>
  <c r="BH217"/>
  <c r="BH218"/>
  <c r="BH222"/>
  <c r="BH252"/>
  <c r="BH253"/>
  <c r="BH258"/>
  <c r="BH260"/>
  <c r="BH266"/>
  <c r="BH273"/>
  <c r="BH275"/>
  <c r="BH283"/>
  <c r="BH287"/>
  <c r="BH291"/>
  <c r="BH292"/>
  <c r="BH297"/>
  <c r="BH302"/>
  <c r="BH311"/>
  <c r="BH319"/>
  <c r="BH324"/>
  <c r="BH325"/>
  <c r="BH326"/>
  <c r="BH327"/>
  <c r="BG329"/>
  <c r="BG333" s="1"/>
  <c r="BJ5"/>
  <c r="BL5"/>
  <c r="BN5"/>
  <c r="BP5"/>
  <c r="BR5"/>
  <c r="BT5"/>
  <c r="BV5"/>
  <c r="BJ12"/>
  <c r="BL12"/>
  <c r="BN12"/>
  <c r="BP12"/>
  <c r="BR12"/>
  <c r="BT12"/>
  <c r="BV12"/>
  <c r="BJ13"/>
  <c r="BL13"/>
  <c r="BN13"/>
  <c r="BP13"/>
  <c r="BR13"/>
  <c r="BT13"/>
  <c r="BV13"/>
  <c r="BJ15"/>
  <c r="BL15"/>
  <c r="BN15"/>
  <c r="BP15"/>
  <c r="BR15"/>
  <c r="BT15"/>
  <c r="BV15"/>
  <c r="BJ21"/>
  <c r="BL21"/>
  <c r="BN21"/>
  <c r="BP21"/>
  <c r="BR21"/>
  <c r="BT21"/>
  <c r="BV21"/>
  <c r="BJ29"/>
  <c r="BL29"/>
  <c r="BN29"/>
  <c r="BP29"/>
  <c r="BR29"/>
  <c r="BT29"/>
  <c r="BV29"/>
  <c r="BJ34"/>
  <c r="BL34"/>
  <c r="BN34"/>
  <c r="BP34"/>
  <c r="BR34"/>
  <c r="BT34"/>
  <c r="BV34"/>
  <c r="BJ40"/>
  <c r="BL40"/>
  <c r="BN40"/>
  <c r="BP40"/>
  <c r="BR40"/>
  <c r="BT40"/>
  <c r="BV40"/>
  <c r="BJ41"/>
  <c r="BL41"/>
  <c r="BN41"/>
  <c r="BP41"/>
  <c r="BR41"/>
  <c r="BT41"/>
  <c r="BV41"/>
  <c r="BJ44"/>
  <c r="BL44"/>
  <c r="BN44"/>
  <c r="BP44"/>
  <c r="BR44"/>
  <c r="BT44"/>
  <c r="BV44"/>
  <c r="BJ54"/>
  <c r="BL54"/>
  <c r="BN54"/>
  <c r="BP54"/>
  <c r="BR54"/>
  <c r="BT54"/>
  <c r="BV54"/>
  <c r="BJ55"/>
  <c r="BL55"/>
  <c r="BN55"/>
  <c r="BP55"/>
  <c r="BR55"/>
  <c r="BT55"/>
  <c r="BV55"/>
  <c r="BJ58"/>
  <c r="BL58"/>
  <c r="BN58"/>
  <c r="BP58"/>
  <c r="BR58"/>
  <c r="BT58"/>
  <c r="BV58"/>
  <c r="BJ60"/>
  <c r="BL60"/>
  <c r="BN60"/>
  <c r="BP60"/>
  <c r="BR60"/>
  <c r="BT60"/>
  <c r="BV60"/>
  <c r="BJ62"/>
  <c r="BL62"/>
  <c r="BN62"/>
  <c r="BP62"/>
  <c r="BR62"/>
  <c r="BT62"/>
  <c r="BV62"/>
  <c r="BJ69"/>
  <c r="BL69"/>
  <c r="BN69"/>
  <c r="BP69"/>
  <c r="BR69"/>
  <c r="BT69"/>
  <c r="BV69"/>
  <c r="BJ88"/>
  <c r="BL88"/>
  <c r="BN88"/>
  <c r="BP88"/>
  <c r="BR88"/>
  <c r="BT88"/>
  <c r="BV88"/>
  <c r="BJ91"/>
  <c r="BL91"/>
  <c r="BN91"/>
  <c r="BP91"/>
  <c r="BR91"/>
  <c r="BT91"/>
  <c r="BV91"/>
  <c r="BJ102"/>
  <c r="BL102"/>
  <c r="BN102"/>
  <c r="BP102"/>
  <c r="BR102"/>
  <c r="BT102"/>
  <c r="BV102"/>
  <c r="BJ103"/>
  <c r="BL103"/>
  <c r="BN103"/>
  <c r="BP103"/>
  <c r="BR103"/>
  <c r="BT103"/>
  <c r="BV103"/>
  <c r="BJ106"/>
  <c r="BL106"/>
  <c r="BN106"/>
  <c r="BP106"/>
  <c r="BR106"/>
  <c r="BT106"/>
  <c r="BV106"/>
  <c r="BJ126"/>
  <c r="BL126"/>
  <c r="BN126"/>
  <c r="BP126"/>
  <c r="BR126"/>
  <c r="BT126"/>
  <c r="BV126"/>
  <c r="BJ136"/>
  <c r="BL136"/>
  <c r="BN136"/>
  <c r="BP136"/>
  <c r="BR136"/>
  <c r="BT136"/>
  <c r="BV136"/>
  <c r="BJ138"/>
  <c r="BL138"/>
  <c r="BN138"/>
  <c r="BP138"/>
  <c r="BR138"/>
  <c r="BT138"/>
  <c r="BV138"/>
  <c r="BJ141"/>
  <c r="BL141"/>
  <c r="BN141"/>
  <c r="BP141"/>
  <c r="BR141"/>
  <c r="BT141"/>
  <c r="BV141"/>
  <c r="BJ143"/>
  <c r="BL143"/>
  <c r="BN143"/>
  <c r="BP143"/>
  <c r="BR143"/>
  <c r="BT143"/>
  <c r="BV143"/>
  <c r="BJ147"/>
  <c r="BL147"/>
  <c r="BN147"/>
  <c r="BP147"/>
  <c r="BR147"/>
  <c r="BT147"/>
  <c r="BV147"/>
  <c r="BJ156"/>
  <c r="BL156"/>
  <c r="BN156"/>
  <c r="BP156"/>
  <c r="BR156"/>
  <c r="BT156"/>
  <c r="BV156"/>
  <c r="BJ160"/>
  <c r="BL160"/>
  <c r="BN160"/>
  <c r="BP160"/>
  <c r="BR160"/>
  <c r="BT160"/>
  <c r="BV160"/>
  <c r="BJ161"/>
  <c r="BL161"/>
  <c r="BN161"/>
  <c r="BP161"/>
  <c r="BR161"/>
  <c r="BT161"/>
  <c r="BV161"/>
  <c r="BJ175"/>
  <c r="BL175"/>
  <c r="BN175"/>
  <c r="BP175"/>
  <c r="BR175"/>
  <c r="BT175"/>
  <c r="BV175"/>
  <c r="BJ177"/>
  <c r="BL177"/>
  <c r="BN177"/>
  <c r="BP177"/>
  <c r="BR177"/>
  <c r="BT177"/>
  <c r="BV177"/>
  <c r="BJ184"/>
  <c r="BL184"/>
  <c r="BN184"/>
  <c r="BP184"/>
  <c r="BR184"/>
  <c r="BT184"/>
  <c r="BV184"/>
  <c r="BJ190"/>
  <c r="BL190"/>
  <c r="BN190"/>
  <c r="BP190"/>
  <c r="BR190"/>
  <c r="BT190"/>
  <c r="BV190"/>
  <c r="BJ192"/>
  <c r="BL192"/>
  <c r="BN192"/>
  <c r="BP192"/>
  <c r="BR192"/>
  <c r="BT192"/>
  <c r="BV192"/>
  <c r="BJ198"/>
  <c r="BL198"/>
  <c r="BN198"/>
  <c r="BP198"/>
  <c r="BR198"/>
  <c r="BT198"/>
  <c r="BV198"/>
  <c r="BJ200"/>
  <c r="BL200"/>
  <c r="BN200"/>
  <c r="BP200"/>
  <c r="BR200"/>
  <c r="BT200"/>
  <c r="BV200"/>
  <c r="BJ208"/>
  <c r="BL208"/>
  <c r="BN208"/>
  <c r="BP208"/>
  <c r="BR208"/>
  <c r="BT208"/>
  <c r="BV208"/>
  <c r="BJ216"/>
  <c r="BL216"/>
  <c r="BN216"/>
  <c r="BP216"/>
  <c r="BR216"/>
  <c r="BT216"/>
  <c r="BV216"/>
  <c r="BJ217"/>
  <c r="BL217"/>
  <c r="BN217"/>
  <c r="BP217"/>
  <c r="BR217"/>
  <c r="BT217"/>
  <c r="BV217"/>
  <c r="BJ218"/>
  <c r="BL218"/>
  <c r="BN218"/>
  <c r="BP218"/>
  <c r="BR218"/>
  <c r="BT218"/>
  <c r="BV218"/>
  <c r="BJ222"/>
  <c r="BL222"/>
  <c r="BN222"/>
  <c r="BP222"/>
  <c r="BR222"/>
  <c r="BT222"/>
  <c r="BV222"/>
  <c r="BJ252"/>
  <c r="BL252"/>
  <c r="BN252"/>
  <c r="BP252"/>
  <c r="BR252"/>
  <c r="BT252"/>
  <c r="BV252"/>
  <c r="BJ253"/>
  <c r="BL253"/>
  <c r="BN253"/>
  <c r="BP253"/>
  <c r="BR253"/>
  <c r="BT253"/>
  <c r="BV253"/>
  <c r="BJ258"/>
  <c r="BL258"/>
  <c r="BN258"/>
  <c r="BP258"/>
  <c r="BR258"/>
  <c r="BT258"/>
  <c r="BV258"/>
  <c r="BJ260"/>
  <c r="BL260"/>
  <c r="BN260"/>
  <c r="BP260"/>
  <c r="BR260"/>
  <c r="BT260"/>
  <c r="BV260"/>
  <c r="BJ266"/>
  <c r="BL266"/>
  <c r="BN266"/>
  <c r="BP266"/>
  <c r="BR266"/>
  <c r="BT266"/>
  <c r="BV266"/>
  <c r="BJ273"/>
  <c r="BL273"/>
  <c r="BN273"/>
  <c r="BP273"/>
  <c r="BR273"/>
  <c r="BT273"/>
  <c r="BV273"/>
  <c r="BJ275"/>
  <c r="BL275"/>
  <c r="BN275"/>
  <c r="BP275"/>
  <c r="BR275"/>
  <c r="BT275"/>
  <c r="BV275"/>
  <c r="BJ283"/>
  <c r="BL283"/>
  <c r="BN283"/>
  <c r="BP283"/>
  <c r="BR283"/>
  <c r="BT283"/>
  <c r="BV283"/>
  <c r="BJ287"/>
  <c r="BL287"/>
  <c r="BN287"/>
  <c r="BP287"/>
  <c r="BR287"/>
  <c r="BT287"/>
  <c r="BV287"/>
  <c r="BJ291"/>
  <c r="BL291"/>
  <c r="BN291"/>
  <c r="BP291"/>
  <c r="BR291"/>
  <c r="BT291"/>
  <c r="BV291"/>
  <c r="BJ292"/>
  <c r="BL292"/>
  <c r="BN292"/>
  <c r="BP292"/>
  <c r="BR292"/>
  <c r="BT292"/>
  <c r="BV292"/>
  <c r="BJ297"/>
  <c r="BL297"/>
  <c r="BN297"/>
  <c r="BP297"/>
  <c r="BR297"/>
  <c r="BT297"/>
  <c r="BV297"/>
  <c r="BJ302"/>
  <c r="BL302"/>
  <c r="BN302"/>
  <c r="BP302"/>
  <c r="BR302"/>
  <c r="BT302"/>
  <c r="BV302"/>
  <c r="BJ311"/>
  <c r="BL311"/>
  <c r="BN311"/>
  <c r="BP311"/>
  <c r="BR311"/>
  <c r="BT311"/>
  <c r="BV311"/>
  <c r="BJ319"/>
  <c r="BL319"/>
  <c r="BN319"/>
  <c r="BP319"/>
  <c r="BR319"/>
  <c r="BT319"/>
  <c r="BV319"/>
  <c r="BJ324"/>
  <c r="BL324"/>
  <c r="BN324"/>
  <c r="BP324"/>
  <c r="BR324"/>
  <c r="BT324"/>
  <c r="BV324"/>
  <c r="BJ325"/>
  <c r="BL325"/>
  <c r="BN325"/>
  <c r="BP325"/>
  <c r="BR325"/>
  <c r="BT325"/>
  <c r="BJ326"/>
  <c r="BL326"/>
  <c r="BN326"/>
  <c r="BP326"/>
  <c r="BR326"/>
  <c r="BT326"/>
  <c r="BV326"/>
  <c r="BJ327"/>
  <c r="BL327"/>
  <c r="BN327"/>
  <c r="BP327"/>
  <c r="BR327"/>
  <c r="BT327"/>
  <c r="BV327"/>
  <c r="BI329"/>
  <c r="BI333" s="1"/>
  <c r="BH335"/>
  <c r="BK329"/>
  <c r="BK333" s="1"/>
  <c r="CA165"/>
  <c r="BM329"/>
  <c r="BM333" s="1"/>
  <c r="CA196"/>
  <c r="BO329"/>
  <c r="BO333" s="1"/>
  <c r="BQ329"/>
  <c r="BQ333" s="1"/>
  <c r="BS329"/>
  <c r="BS333" s="1"/>
  <c r="BU329"/>
  <c r="BW329"/>
  <c r="CA325"/>
  <c r="CA303"/>
  <c r="CA327"/>
  <c r="CA219"/>
  <c r="CA207"/>
  <c r="CA223"/>
  <c r="CA264"/>
  <c r="CA318"/>
  <c r="CA43"/>
  <c r="CA153"/>
  <c r="CA288"/>
  <c r="CA326"/>
  <c r="CA67"/>
  <c r="CA262"/>
  <c r="CA18"/>
  <c r="CA121"/>
  <c r="CA200"/>
  <c r="CA323"/>
  <c r="CA206"/>
  <c r="CA159"/>
  <c r="CA181"/>
  <c r="CA114"/>
  <c r="CA197"/>
  <c r="CA19"/>
  <c r="CA188"/>
  <c r="CA28"/>
  <c r="CA56"/>
  <c r="CA237"/>
  <c r="CA220"/>
  <c r="CA235"/>
  <c r="CA308"/>
  <c r="CA210"/>
  <c r="CA202"/>
  <c r="CA6"/>
  <c r="CA224"/>
  <c r="CA161"/>
  <c r="CA70"/>
  <c r="CA94"/>
  <c r="CA137"/>
  <c r="CA302"/>
  <c r="CA80"/>
  <c r="CA185"/>
  <c r="CA122"/>
  <c r="CA37"/>
  <c r="CA261"/>
  <c r="CA75"/>
  <c r="CA150"/>
  <c r="CA131"/>
  <c r="CA304"/>
  <c r="CA77"/>
  <c r="CA258"/>
  <c r="CA279"/>
  <c r="CA230"/>
  <c r="CA141"/>
  <c r="CA30"/>
  <c r="CA240"/>
  <c r="CA187"/>
  <c r="CA253"/>
  <c r="CA284"/>
  <c r="CA95"/>
  <c r="CA72"/>
  <c r="CA266"/>
  <c r="CA87"/>
  <c r="CA190"/>
  <c r="CA195"/>
  <c r="CA257"/>
  <c r="CA260"/>
  <c r="CA82"/>
  <c r="CA167"/>
  <c r="CA176"/>
  <c r="CA31"/>
  <c r="CA53"/>
  <c r="CA246"/>
  <c r="CA192"/>
  <c r="CA162"/>
  <c r="CA295"/>
  <c r="CA198"/>
  <c r="CA184"/>
  <c r="CA2"/>
  <c r="CA147"/>
  <c r="CA71"/>
  <c r="CA290"/>
  <c r="CA158"/>
  <c r="CA119"/>
  <c r="CA93"/>
  <c r="CA115"/>
  <c r="CA289"/>
  <c r="CA209"/>
  <c r="CA152"/>
  <c r="CA208"/>
  <c r="CA32"/>
  <c r="CA81"/>
  <c r="CA38"/>
  <c r="CA117"/>
  <c r="CA138"/>
  <c r="CA63"/>
  <c r="CA60"/>
  <c r="CA201"/>
  <c r="CA134"/>
  <c r="CA68"/>
  <c r="CA25"/>
  <c r="CA283"/>
  <c r="CA225"/>
  <c r="CA287"/>
  <c r="CA168"/>
  <c r="CA226"/>
  <c r="CA221"/>
  <c r="CA83"/>
  <c r="CA216"/>
  <c r="CA21"/>
  <c r="CA203"/>
  <c r="CA49"/>
  <c r="CA17"/>
  <c r="CA41"/>
  <c r="CA91"/>
  <c r="CA292"/>
  <c r="CA54"/>
  <c r="CA276"/>
  <c r="CA172"/>
  <c r="CA103"/>
  <c r="CA231"/>
  <c r="CA156"/>
  <c r="CA263"/>
  <c r="CA273"/>
  <c r="CA26"/>
  <c r="CA143"/>
  <c r="CA275"/>
  <c r="CA39"/>
  <c r="CA324"/>
  <c r="CA86"/>
  <c r="CA104"/>
  <c r="CA254"/>
  <c r="CA269"/>
  <c r="CA106"/>
  <c r="CA33"/>
  <c r="CA232"/>
  <c r="CA160"/>
  <c r="CA244"/>
  <c r="CA62"/>
  <c r="CA317"/>
  <c r="CA314"/>
  <c r="CA23"/>
  <c r="CA34"/>
  <c r="CA166"/>
  <c r="CA297"/>
  <c r="CA193"/>
  <c r="CA58"/>
  <c r="CA248"/>
  <c r="CA259"/>
  <c r="CA222"/>
  <c r="CA15"/>
  <c r="CA124"/>
  <c r="CA218"/>
  <c r="CA102"/>
  <c r="CA35"/>
  <c r="CA59"/>
  <c r="CA14"/>
  <c r="CA271"/>
  <c r="CA69"/>
  <c r="CA42"/>
  <c r="CA146"/>
  <c r="CA322"/>
  <c r="CA136"/>
  <c r="CA228"/>
  <c r="CA311"/>
  <c r="CA177"/>
  <c r="CA194"/>
  <c r="CA29"/>
  <c r="CA55"/>
  <c r="CA44"/>
  <c r="CA88"/>
  <c r="CA179"/>
  <c r="CA36"/>
  <c r="CA144"/>
  <c r="CA46"/>
  <c r="CA252"/>
  <c r="CA12"/>
  <c r="CA217"/>
  <c r="CA319"/>
  <c r="CA89"/>
  <c r="CA305"/>
  <c r="CA74"/>
  <c r="CA204"/>
  <c r="CA238"/>
  <c r="CA247"/>
  <c r="CA171"/>
  <c r="CA61"/>
  <c r="CA125"/>
  <c r="CA13"/>
  <c r="CA280"/>
  <c r="CA113"/>
  <c r="CA291"/>
  <c r="CA233"/>
  <c r="CA157"/>
  <c r="CA173"/>
  <c r="CA234"/>
  <c r="CA126"/>
  <c r="CA178"/>
  <c r="CA281"/>
  <c r="CA40"/>
  <c r="CA272"/>
  <c r="CA5"/>
  <c r="CA175"/>
  <c r="CA118"/>
  <c r="CA3"/>
  <c r="BZ329"/>
  <c r="BG363"/>
  <c r="BG373" s="1"/>
  <c r="BG378" s="1"/>
  <c r="BG358"/>
  <c r="BY329"/>
  <c r="BX329"/>
  <c r="P329" l="1"/>
  <c r="A13"/>
  <c r="A191"/>
  <c r="A275"/>
  <c r="A66"/>
  <c r="A123"/>
  <c r="A307"/>
  <c r="A321"/>
  <c r="R329"/>
  <c r="T329"/>
  <c r="V329"/>
  <c r="A265"/>
  <c r="A26"/>
  <c r="A28"/>
  <c r="A30"/>
  <c r="A36"/>
  <c r="A38"/>
  <c r="A40"/>
  <c r="A42"/>
  <c r="A46"/>
  <c r="A59"/>
  <c r="A61"/>
  <c r="A63"/>
  <c r="A67"/>
  <c r="A71"/>
  <c r="A80"/>
  <c r="A82"/>
  <c r="A86"/>
  <c r="A94"/>
  <c r="A100"/>
  <c r="A113"/>
  <c r="A115"/>
  <c r="A117"/>
  <c r="A119"/>
  <c r="A122"/>
  <c r="A125"/>
  <c r="A137"/>
  <c r="A144"/>
  <c r="A153"/>
  <c r="A157"/>
  <c r="A159"/>
  <c r="A167"/>
  <c r="A171"/>
  <c r="A173"/>
  <c r="A176"/>
  <c r="A178"/>
  <c r="A193"/>
  <c r="A195"/>
  <c r="A197"/>
  <c r="A203"/>
  <c r="A206"/>
  <c r="A210"/>
  <c r="A219"/>
  <c r="A221"/>
  <c r="A223"/>
  <c r="A225"/>
  <c r="A231"/>
  <c r="A233"/>
  <c r="A235"/>
  <c r="A238"/>
  <c r="A240"/>
  <c r="A244"/>
  <c r="A247"/>
  <c r="A264"/>
  <c r="A271"/>
  <c r="A284"/>
  <c r="A289"/>
  <c r="A303"/>
  <c r="A305"/>
  <c r="A317"/>
  <c r="A323"/>
  <c r="A14"/>
  <c r="A18"/>
  <c r="A23"/>
  <c r="A25"/>
  <c r="A31"/>
  <c r="A37"/>
  <c r="A39"/>
  <c r="A43"/>
  <c r="A49"/>
  <c r="A56"/>
  <c r="A72"/>
  <c r="A75"/>
  <c r="A77"/>
  <c r="A83"/>
  <c r="A87"/>
  <c r="A89"/>
  <c r="A93"/>
  <c r="A104"/>
  <c r="A114"/>
  <c r="A118"/>
  <c r="A121"/>
  <c r="A124"/>
  <c r="A131"/>
  <c r="A134"/>
  <c r="A145"/>
  <c r="A150"/>
  <c r="A152"/>
  <c r="A158"/>
  <c r="A162"/>
  <c r="A172"/>
  <c r="A179"/>
  <c r="A185"/>
  <c r="A188"/>
  <c r="A194"/>
  <c r="A202"/>
  <c r="A204"/>
  <c r="A207"/>
  <c r="A209"/>
  <c r="A220"/>
  <c r="A224"/>
  <c r="A230"/>
  <c r="A232"/>
  <c r="A234"/>
  <c r="A237"/>
  <c r="A248"/>
  <c r="A257"/>
  <c r="A259"/>
  <c r="A261"/>
  <c r="A263"/>
  <c r="A269"/>
  <c r="A272"/>
  <c r="A276"/>
  <c r="A279"/>
  <c r="A281"/>
  <c r="A288"/>
  <c r="A290"/>
  <c r="A308"/>
  <c r="A314"/>
  <c r="A318"/>
  <c r="A322"/>
  <c r="A6"/>
  <c r="A253"/>
  <c r="X329"/>
  <c r="Z329"/>
  <c r="AB329"/>
  <c r="AD329"/>
  <c r="A228"/>
  <c r="A227"/>
  <c r="AF329"/>
  <c r="AH329"/>
  <c r="AJ329"/>
  <c r="A151"/>
  <c r="A154"/>
  <c r="A251"/>
  <c r="A7"/>
  <c r="A10"/>
  <c r="A45"/>
  <c r="A47"/>
  <c r="A57"/>
  <c r="A97"/>
  <c r="A108"/>
  <c r="A116"/>
  <c r="A129"/>
  <c r="A135"/>
  <c r="A165"/>
  <c r="A169"/>
  <c r="A183"/>
  <c r="A211"/>
  <c r="A213"/>
  <c r="A239"/>
  <c r="A256"/>
  <c r="A268"/>
  <c r="A273"/>
  <c r="A285"/>
  <c r="A298"/>
  <c r="A310"/>
  <c r="A312"/>
  <c r="A315"/>
  <c r="A4"/>
  <c r="A8"/>
  <c r="A16"/>
  <c r="A90"/>
  <c r="A92"/>
  <c r="A96"/>
  <c r="A110"/>
  <c r="A127"/>
  <c r="A142"/>
  <c r="A182"/>
  <c r="A199"/>
  <c r="A215"/>
  <c r="A229"/>
  <c r="A267"/>
  <c r="A282"/>
  <c r="A294"/>
  <c r="A112"/>
  <c r="A324"/>
  <c r="A325"/>
  <c r="A295"/>
  <c r="AN329"/>
  <c r="AP329"/>
  <c r="AR329"/>
  <c r="AV329"/>
  <c r="BL329"/>
  <c r="BB329"/>
  <c r="A326"/>
  <c r="AZ329"/>
  <c r="BP329"/>
  <c r="BF329"/>
  <c r="CA329"/>
  <c r="BJ341" s="1"/>
  <c r="AX329"/>
  <c r="BT329"/>
  <c r="BD329"/>
  <c r="AT329"/>
  <c r="BH329"/>
  <c r="BR329"/>
  <c r="BJ329"/>
  <c r="BV329"/>
  <c r="BN329"/>
  <c r="AK329"/>
  <c r="AK333" s="1"/>
  <c r="AL329"/>
  <c r="M329"/>
  <c r="M333" s="1"/>
  <c r="N320"/>
  <c r="N329" s="1"/>
</calcChain>
</file>

<file path=xl/comments1.xml><?xml version="1.0" encoding="utf-8"?>
<comments xmlns="http://schemas.openxmlformats.org/spreadsheetml/2006/main">
  <authors>
    <author>andy986</author>
  </authors>
  <commentList>
    <comment ref="BA335" authorId="0">
      <text>
        <r>
          <rPr>
            <b/>
            <sz val="8"/>
            <color indexed="81"/>
            <rFont val="Tahoma"/>
            <family val="2"/>
          </rPr>
          <t>per 09/18/2012</t>
        </r>
        <r>
          <rPr>
            <sz val="8"/>
            <color indexed="81"/>
            <rFont val="Tahoma"/>
            <family val="2"/>
          </rPr>
          <t xml:space="preserve">
</t>
        </r>
      </text>
    </comment>
  </commentList>
</comments>
</file>

<file path=xl/sharedStrings.xml><?xml version="1.0" encoding="utf-8"?>
<sst xmlns="http://schemas.openxmlformats.org/spreadsheetml/2006/main" count="3217" uniqueCount="1367">
  <si>
    <t>https://pinclub.hardrock.com/catalog.aspx?searchValues=1&amp;pinView=1&amp;pinLocation=Albuquerque+Hotel+%26+Casino</t>
  </si>
  <si>
    <t>https://pinclub.hardrock.com/catalog.aspx?searchValues=1&amp;pinView=1&amp;pinLocation=Amman</t>
  </si>
  <si>
    <t>https://pinclub.hardrock.com/catalog.aspx?searchValues=1&amp;pinView=1&amp;pinLocation=Amsterdam</t>
  </si>
  <si>
    <t>https://pinclub.hardrock.com/catalog.aspx?searchValues=1&amp;pinView=1&amp;pinLocation=Ankara</t>
  </si>
  <si>
    <t>https://pinclub.hardrock.com/catalog.aspx?searchValues=1&amp;pinView=1&amp;pinLocation=Antwerp</t>
  </si>
  <si>
    <t>Guatemala City</t>
  </si>
  <si>
    <t>https://pinclub.hardrock.com/catalog.aspx?searchValues=1&amp;pinView=1&amp;pinLocation=Guatamala+City</t>
  </si>
  <si>
    <t>https://pinclub.hardrock.com/catalog.aspx?searchValues=1&amp;pinView=1&amp;pinLocation=Aruba</t>
  </si>
  <si>
    <t>https://pinclub.hardrock.com/catalog.aspx?searchValues=1&amp;pinView=1&amp;pinLocation=Aspen</t>
  </si>
  <si>
    <t>https://pinclub.hardrock.com/catalog.aspx?searchValues=1&amp;pinView=1&amp;pinLocation=Athens</t>
  </si>
  <si>
    <t>https://pinclub.hardrock.com/catalog.aspx?searchValues=1&amp;pinView=1&amp;pinLocation=Atlanta</t>
  </si>
  <si>
    <t>https://pinclub.hardrock.com/catalog.aspx?searchValues=1&amp;pinView=1&amp;pinLocation=Atlantic+City</t>
  </si>
  <si>
    <t>https://pinclub.hardrock.com/catalog.aspx?searchValues=1&amp;pinView=1&amp;pinLocation=Austin</t>
  </si>
  <si>
    <t>https://pinclub.hardrock.com/catalog.aspx?searchValues=1&amp;pinView=1&amp;pinLocation=Bahrain</t>
  </si>
  <si>
    <t>https://pinclub.hardrock.com/catalog.aspx?searchValues=1&amp;pinView=1&amp;pinLocation=Bali</t>
  </si>
  <si>
    <t>https://pinclub.hardrock.com/catalog.aspx?searchValues=1&amp;pinView=1&amp;pinLocation=Bali+-+Hotel</t>
  </si>
  <si>
    <t>https://pinclub.hardrock.com/catalog.aspx?searchValues=1&amp;pinView=1&amp;pinLocation=Baltimore</t>
  </si>
  <si>
    <t>https://pinclub.hardrock.com/catalog.aspx?searchValues=1&amp;pinView=1&amp;pinLocation=Banff</t>
  </si>
  <si>
    <t>https://pinclub.hardrock.com/catalog.aspx?searchValues=1&amp;pinView=1&amp;pinLocation=Bangkok</t>
  </si>
  <si>
    <t>https://pinclub.hardrock.com/catalog.aspx?searchValues=1&amp;pinView=1&amp;pinLocation=Barcelona</t>
  </si>
  <si>
    <t>https://pinclub.hardrock.com/catalog.aspx?searchValues=1&amp;pinView=1&amp;pinLocation=Beijing</t>
  </si>
  <si>
    <t>https://pinclub.hardrock.com/catalog.aspx?searchValues=1&amp;pinView=1&amp;pinLocation=Beirut</t>
  </si>
  <si>
    <t>https://pinclub.hardrock.com/catalog.aspx?searchValues=1&amp;pinView=1&amp;pinLocation=Belfast</t>
  </si>
  <si>
    <t>https://pinclub.hardrock.com/catalog.aspx?searchValues=1&amp;pinView=1&amp;pinLocation=Belo+Horizonte</t>
  </si>
  <si>
    <t>https://pinclub.hardrock.com/catalog.aspx?searchValues=1&amp;pinView=1&amp;pinLocation=Bengaluru</t>
  </si>
  <si>
    <t>https://pinclub.hardrock.com/catalog.aspx?searchValues=1&amp;pinView=1&amp;pinLocation=Berlin</t>
  </si>
  <si>
    <t>https://pinclub.hardrock.com/catalog.aspx?searchValues=1&amp;pinView=1&amp;pinLocation=Biloxi</t>
  </si>
  <si>
    <t>https://pinclub.hardrock.com/catalog.aspx?searchValues=1&amp;pinView=1&amp;pinLocation=Biloxi+Hotel+%26+Casino</t>
  </si>
  <si>
    <t>https://pinclub.hardrock.com/catalog.aspx?searchValues=1&amp;pinView=1&amp;pinLocation=Biloxi+Live</t>
  </si>
  <si>
    <t>Nabq</t>
  </si>
  <si>
    <t>https://pinclub.hardrock.com/catalog.aspx?searchValues=1&amp;pinView=1&amp;pinLocation=Nabq</t>
  </si>
  <si>
    <t>Filter D for       1 = open / 0 = closed    Locations</t>
  </si>
  <si>
    <t>Filter C for       p = participating / n = not participating</t>
  </si>
  <si>
    <t>https://pinclub.hardrock.com/catalog.aspx?searchValues=1&amp;pinView=1&amp;pinLocation=Birmingham</t>
  </si>
  <si>
    <t>https://pinclub.hardrock.com/catalog.aspx?searchValues=1&amp;pinView=1&amp;pinLocation=Bogota</t>
  </si>
  <si>
    <t>https://pinclub.hardrock.com/catalog.aspx?searchValues=1&amp;pinView=1&amp;pinLocation=Boston</t>
  </si>
  <si>
    <t>https://pinclub.hardrock.com/catalog.aspx?searchValues=1&amp;pinView=1&amp;pinLocation=Bristol</t>
  </si>
  <si>
    <t>https://pinclub.hardrock.com/catalog.aspx?searchValues=1&amp;pinView=1&amp;pinLocation=Bucharest</t>
  </si>
  <si>
    <t>https://pinclub.hardrock.com/catalog.aspx?searchValues=1&amp;pinView=1&amp;pinLocation=Budapest</t>
  </si>
  <si>
    <t>https://pinclub.hardrock.com/catalog.aspx?searchValues=1&amp;pinView=1&amp;pinLocation=Buenos+Aires</t>
  </si>
  <si>
    <t>https://pinclub.hardrock.com/catalog.aspx?searchValues=1&amp;pinView=1&amp;pinLocation=Cabo+San+Lucas</t>
  </si>
  <si>
    <t>https://pinclub.hardrock.com/catalog.aspx?searchValues=1&amp;pinView=1&amp;pinLocation=Cairo</t>
  </si>
  <si>
    <t>https://pinclub.hardrock.com/catalog.aspx?searchValues=1&amp;pinView=1&amp;pinLocation=Calgary</t>
  </si>
  <si>
    <t>https://pinclub.hardrock.com/catalog.aspx?searchValues=1&amp;pinView=1&amp;pinLocation=Cancun</t>
  </si>
  <si>
    <t>https://pinclub.hardrock.com/catalog.aspx?searchValues=1&amp;pinView=1&amp;pinLocation=Cape+Town</t>
  </si>
  <si>
    <t>https://pinclub.hardrock.com/catalog.aspx?searchValues=1&amp;pinView=1&amp;pinLocation=Cardiff</t>
  </si>
  <si>
    <t>https://pinclub.hardrock.com/catalog.aspx?searchValues=1&amp;pinView=1&amp;pinLocation=Cartagena</t>
  </si>
  <si>
    <t>https://pinclub.hardrock.com/catalog.aspx?searchValues=1&amp;pinView=1&amp;pinLocation=Catania</t>
  </si>
  <si>
    <t>more last quarter</t>
  </si>
  <si>
    <t>highest Pin Number</t>
  </si>
  <si>
    <t>08/06/2010</t>
  </si>
  <si>
    <t>01/01/2011</t>
  </si>
  <si>
    <t>https://pinclub.hardrock.com/catalog.aspx?searchValues=1&amp;pinView=1&amp;pinLocation=Hamburg</t>
  </si>
  <si>
    <t>Hamburg</t>
  </si>
  <si>
    <t>04/02/2011</t>
  </si>
  <si>
    <t>https://pinclub.hardrock.com/catalog.aspx?searchValues=1&amp;pinView=1&amp;pinLocation=Hollywood+FL+Live</t>
  </si>
  <si>
    <t>07/01/2011</t>
  </si>
  <si>
    <t>pin numbers</t>
  </si>
  <si>
    <t>deleted pin numbers</t>
  </si>
  <si>
    <t>difference to last quarter</t>
  </si>
  <si>
    <t>not open</t>
  </si>
  <si>
    <t>state</t>
  </si>
  <si>
    <t>10/01/2011</t>
  </si>
  <si>
    <t>Mykonos</t>
  </si>
  <si>
    <t>average/pins per month</t>
  </si>
  <si>
    <t>https://pinclub.hardrock.com/catalog.aspx?searchValues=1&amp;pinView=1&amp;pinLocation=Meleka</t>
  </si>
  <si>
    <t>Melaka</t>
  </si>
  <si>
    <t>special filter</t>
  </si>
  <si>
    <t>https://pinclub.hardrock.com/catalog.aspx?searchValues=1&amp;pinView=1&amp;pinLocation=Macau</t>
  </si>
  <si>
    <t>Macau</t>
  </si>
  <si>
    <t>2012/01/01</t>
  </si>
  <si>
    <t>Florence</t>
  </si>
  <si>
    <t>special Filter</t>
  </si>
  <si>
    <t>special Locations</t>
  </si>
  <si>
    <t>https://pinclub.hardrock.com/catalog.aspx?searchValues=1&amp;pinView=1&amp;pinLocation=Brussels</t>
  </si>
  <si>
    <t>2012/04/01</t>
  </si>
  <si>
    <t>Brussels</t>
  </si>
  <si>
    <t>https://pinclub.hardrock.com/catalog.aspx?searchValues=1&amp;pinView=1&amp;pinLocation=Nicosia</t>
  </si>
  <si>
    <t>Nicosia</t>
  </si>
  <si>
    <t>https://pinclub.hardrock.com/catalog.aspx?searchValues=1&amp;pinView=1&amp;pinLocation=Panama+Hotel</t>
  </si>
  <si>
    <t>Panama Hotel</t>
  </si>
  <si>
    <t>https://pinclub.hardrock.com/catalog.aspx?searchValues=1&amp;pinView=1&amp;pinLocation=Four+Winds</t>
  </si>
  <si>
    <t>Four Winds</t>
  </si>
  <si>
    <t>2012/07/01</t>
  </si>
  <si>
    <t>2012/10/01</t>
  </si>
  <si>
    <t>Cancun Hotel</t>
  </si>
  <si>
    <t>Vallarta Hotel</t>
  </si>
  <si>
    <t>Santiago</t>
  </si>
  <si>
    <t>https://pinclub.hardrock.com/catalog.aspx?searchValues=1&amp;pinView=1&amp;pinLocation=Santiago</t>
  </si>
  <si>
    <t>2013/01/01</t>
  </si>
  <si>
    <t>cleanout of multiple accounts</t>
  </si>
  <si>
    <t>https://pinclub.hardrock.com/catalog.aspx?searchValues=1&amp;pinView=1&amp;pinLocation=Helsinki</t>
  </si>
  <si>
    <t>Helsinki</t>
  </si>
  <si>
    <t>Aruba Rock Shop</t>
  </si>
  <si>
    <t>Biloxi Hotel &amp; Casino Rock Shop</t>
  </si>
  <si>
    <t>Chicago Hotel Rock Shop</t>
  </si>
  <si>
    <t>p</t>
  </si>
  <si>
    <t>n</t>
  </si>
  <si>
    <t>Singapore Hotel Rock Shop</t>
  </si>
  <si>
    <t>Tampa Hotel &amp; Casino Rock Shop</t>
  </si>
  <si>
    <t>closed</t>
  </si>
  <si>
    <t>not listed</t>
  </si>
  <si>
    <t>participating?</t>
  </si>
  <si>
    <t>Albuquerque</t>
  </si>
  <si>
    <t>Hollywood Hotel &amp; Casino Rock Shop</t>
  </si>
  <si>
    <t>Macau Hotel &amp; Casino Rock Shop</t>
  </si>
  <si>
    <t>Orlando Hotel Rock Shop</t>
  </si>
  <si>
    <t>Panama Megapolis Hotel Rock Shop</t>
  </si>
  <si>
    <t>San Diego Hotel Rock Shop</t>
  </si>
  <si>
    <t>Bali Hotel Rock Shop</t>
  </si>
  <si>
    <t>Hong Kong The Peak Rock Shop</t>
  </si>
  <si>
    <t>Pattaya Hotel Rock Shop</t>
  </si>
  <si>
    <t>Penang Hotel Rock Shop</t>
  </si>
  <si>
    <t>Punta Cana - Barcelo Rock Shop</t>
  </si>
  <si>
    <t>Vallarta Hotel Rock Shop</t>
  </si>
  <si>
    <t>z-&gt;Online</t>
  </si>
  <si>
    <t>Las Vegas at Hard Rock Hotel</t>
  </si>
  <si>
    <t>Tokyo</t>
  </si>
  <si>
    <t>z-&gt;Renegade/Fantasy Pins Location</t>
  </si>
  <si>
    <t>Orlando</t>
  </si>
  <si>
    <t>New York</t>
  </si>
  <si>
    <t>Osaka</t>
  </si>
  <si>
    <t>San Francisco</t>
  </si>
  <si>
    <t>Washington DC</t>
  </si>
  <si>
    <t>Boston</t>
  </si>
  <si>
    <t>Las Vegas Hotel &amp; Casino</t>
  </si>
  <si>
    <t>Stockholm</t>
  </si>
  <si>
    <t>z-&gt;Pin without Location</t>
  </si>
  <si>
    <t>Chicago</t>
  </si>
  <si>
    <t>San Diego</t>
  </si>
  <si>
    <t>Atlanta</t>
  </si>
  <si>
    <t>Honolulu</t>
  </si>
  <si>
    <t>Nagoya</t>
  </si>
  <si>
    <t>Yokohama</t>
  </si>
  <si>
    <t>New Orleans</t>
  </si>
  <si>
    <t>London</t>
  </si>
  <si>
    <t>Maui</t>
  </si>
  <si>
    <t>Hollywood</t>
  </si>
  <si>
    <t>Myrtle Beach</t>
  </si>
  <si>
    <t>Atlantic City</t>
  </si>
  <si>
    <t>Miami</t>
  </si>
  <si>
    <t>Baltimore</t>
  </si>
  <si>
    <t>Cancun</t>
  </si>
  <si>
    <t>Phoenix</t>
  </si>
  <si>
    <t>Orlando Hotel</t>
  </si>
  <si>
    <t>Philadelphia</t>
  </si>
  <si>
    <t>Uyeno Eki</t>
  </si>
  <si>
    <t>Niagara Falls USA</t>
  </si>
  <si>
    <t>Nashville</t>
  </si>
  <si>
    <t>Amsterdam</t>
  </si>
  <si>
    <t>Osaka Citywalk</t>
  </si>
  <si>
    <t>Cleveland</t>
  </si>
  <si>
    <t>Los Angeles</t>
  </si>
  <si>
    <t>Key West</t>
  </si>
  <si>
    <t>Tijuana</t>
  </si>
  <si>
    <t>Fukuoka</t>
  </si>
  <si>
    <t>Denver</t>
  </si>
  <si>
    <t>Memphis</t>
  </si>
  <si>
    <t>Houston</t>
  </si>
  <si>
    <t>Berlin</t>
  </si>
  <si>
    <t>Cozumel</t>
  </si>
  <si>
    <t>San Antonio</t>
  </si>
  <si>
    <t>Indianapolis</t>
  </si>
  <si>
    <t>Dallas</t>
  </si>
  <si>
    <t>Toronto</t>
  </si>
  <si>
    <t>Lake Tahoe</t>
  </si>
  <si>
    <t>Sacramento</t>
  </si>
  <si>
    <t>Paris</t>
  </si>
  <si>
    <t>Singapore</t>
  </si>
  <si>
    <t>Kona</t>
  </si>
  <si>
    <t>Bangkok</t>
  </si>
  <si>
    <t>Kuala Lumpur</t>
  </si>
  <si>
    <t>Pittsburgh</t>
  </si>
  <si>
    <t>Reykjavik</t>
  </si>
  <si>
    <t>Mexico City</t>
  </si>
  <si>
    <t>St. Louis</t>
  </si>
  <si>
    <t>Gatlinburg</t>
  </si>
  <si>
    <t>Copenhagen</t>
  </si>
  <si>
    <t>San Juan</t>
  </si>
  <si>
    <t>Edinburgh</t>
  </si>
  <si>
    <t>Minneapolis</t>
  </si>
  <si>
    <t>Rome</t>
  </si>
  <si>
    <t>Salt Lake City</t>
  </si>
  <si>
    <t>Detroit</t>
  </si>
  <si>
    <t>Munich</t>
  </si>
  <si>
    <t>Madrid</t>
  </si>
  <si>
    <t>Manchester</t>
  </si>
  <si>
    <t>Barcelona</t>
  </si>
  <si>
    <t>Cabo San Lucas</t>
  </si>
  <si>
    <t>Puerto Vallarta</t>
  </si>
  <si>
    <t>Montreal</t>
  </si>
  <si>
    <t>Louisville</t>
  </si>
  <si>
    <t>Tampa Hotel &amp; Casino</t>
  </si>
  <si>
    <t>Myrtle Beach Park</t>
  </si>
  <si>
    <t>Melbourne</t>
  </si>
  <si>
    <t>Acapulco</t>
  </si>
  <si>
    <t>La Jolla</t>
  </si>
  <si>
    <t>Cologne</t>
  </si>
  <si>
    <t>Sydney</t>
  </si>
  <si>
    <t>Lisbon</t>
  </si>
  <si>
    <t>Hong Kong</t>
  </si>
  <si>
    <t>Foxwoods</t>
  </si>
  <si>
    <t>Hollywood FL</t>
  </si>
  <si>
    <t>Surfers Paradise</t>
  </si>
  <si>
    <t>Niagara Falls Canada</t>
  </si>
  <si>
    <t>Newport Beach</t>
  </si>
  <si>
    <t>Las Vegas</t>
  </si>
  <si>
    <t>Beijing</t>
  </si>
  <si>
    <t>Destin</t>
  </si>
  <si>
    <t>Hollywood Hotel &amp; Casino</t>
  </si>
  <si>
    <t>Biloxi</t>
  </si>
  <si>
    <t>Kobe</t>
  </si>
  <si>
    <t>Cayman Islands</t>
  </si>
  <si>
    <t>Cardiff</t>
  </si>
  <si>
    <t>Narita</t>
  </si>
  <si>
    <t>Jakarta</t>
  </si>
  <si>
    <t>Chicago - Hotel</t>
  </si>
  <si>
    <t>Bali</t>
  </si>
  <si>
    <t>Skydome</t>
  </si>
  <si>
    <t>St. Thomas</t>
  </si>
  <si>
    <t>Oslo</t>
  </si>
  <si>
    <t>Makati</t>
  </si>
  <si>
    <t>Ottawa</t>
  </si>
  <si>
    <t>Orlando Live</t>
  </si>
  <si>
    <t>Dubai</t>
  </si>
  <si>
    <t>Nottingham</t>
  </si>
  <si>
    <t>Austin</t>
  </si>
  <si>
    <t>Nassau</t>
  </si>
  <si>
    <t>Buenos Aires</t>
  </si>
  <si>
    <t>Athens</t>
  </si>
  <si>
    <t>Birmingham</t>
  </si>
  <si>
    <t>Fort Lauderdale</t>
  </si>
  <si>
    <t>Taipei</t>
  </si>
  <si>
    <t>Cairo</t>
  </si>
  <si>
    <t>Sharm el Sheikh</t>
  </si>
  <si>
    <t>Gothenburg</t>
  </si>
  <si>
    <t>Malta</t>
  </si>
  <si>
    <t>Guadalajara</t>
  </si>
  <si>
    <t>Pattaya</t>
  </si>
  <si>
    <t>San Diego Hotel</t>
  </si>
  <si>
    <t>Leeds</t>
  </si>
  <si>
    <t>Seoul</t>
  </si>
  <si>
    <t>Bali - Hotel</t>
  </si>
  <si>
    <t>Kowloon</t>
  </si>
  <si>
    <t>Shanghai</t>
  </si>
  <si>
    <t>z-&gt;HRCPCC</t>
  </si>
  <si>
    <t>Dublin</t>
  </si>
  <si>
    <t>Guam</t>
  </si>
  <si>
    <t>Rio de Janeiro</t>
  </si>
  <si>
    <t>Biloxi Hotel &amp; Casino</t>
  </si>
  <si>
    <t>Guangzhou</t>
  </si>
  <si>
    <t>Santo Domingo</t>
  </si>
  <si>
    <t>Beirut</t>
  </si>
  <si>
    <t>Pattaya Hotel</t>
  </si>
  <si>
    <t>London Casino</t>
  </si>
  <si>
    <t>Catania</t>
  </si>
  <si>
    <t>Warsaw</t>
  </si>
  <si>
    <t>Bahrain</t>
  </si>
  <si>
    <t>Venice</t>
  </si>
  <si>
    <t>Belfast</t>
  </si>
  <si>
    <t>Tel Aviv</t>
  </si>
  <si>
    <t>Prague</t>
  </si>
  <si>
    <t>Moscow</t>
  </si>
  <si>
    <t>Saipan</t>
  </si>
  <si>
    <t>Punta Cana</t>
  </si>
  <si>
    <t>Cape Town</t>
  </si>
  <si>
    <t>Macau Hotel</t>
  </si>
  <si>
    <t>Orlando Vault</t>
  </si>
  <si>
    <t>Aspen</t>
  </si>
  <si>
    <t>Hurghada</t>
  </si>
  <si>
    <t>Gran Canaria</t>
  </si>
  <si>
    <t>Ocho Rios</t>
  </si>
  <si>
    <t>Belo Horizonte</t>
  </si>
  <si>
    <t>Caracas</t>
  </si>
  <si>
    <t>Aruba</t>
  </si>
  <si>
    <t>Choctaw</t>
  </si>
  <si>
    <t>Seattle</t>
  </si>
  <si>
    <t>Kuwait</t>
  </si>
  <si>
    <t>Yankee Stadium</t>
  </si>
  <si>
    <t>Kanata/Corel Centre</t>
  </si>
  <si>
    <t>Panama</t>
  </si>
  <si>
    <t>Manchester Casino</t>
  </si>
  <si>
    <t>Vancouver</t>
  </si>
  <si>
    <t>Bogota</t>
  </si>
  <si>
    <t>Mumbai</t>
  </si>
  <si>
    <t>Banff</t>
  </si>
  <si>
    <t>Calgary</t>
  </si>
  <si>
    <t>Bristol</t>
  </si>
  <si>
    <t>Margarita</t>
  </si>
  <si>
    <t>Edmonton</t>
  </si>
  <si>
    <t>Bengaluru</t>
  </si>
  <si>
    <t>Bucharest</t>
  </si>
  <si>
    <t>Queenstown</t>
  </si>
  <si>
    <t>Whistler</t>
  </si>
  <si>
    <t>Oasis</t>
  </si>
  <si>
    <t>Ankara</t>
  </si>
  <si>
    <t>Tulsa Hotel &amp; Casino</t>
  </si>
  <si>
    <t>Fiji</t>
  </si>
  <si>
    <t>Krakow</t>
  </si>
  <si>
    <t>New Delhi</t>
  </si>
  <si>
    <t>Costa Maya</t>
  </si>
  <si>
    <t>Phuket</t>
  </si>
  <si>
    <t>Pune</t>
  </si>
  <si>
    <t>Mallorca Spain</t>
  </si>
  <si>
    <t>Cartagena</t>
  </si>
  <si>
    <t>Hyderabad</t>
  </si>
  <si>
    <t>Ho Chi Minh City</t>
  </si>
  <si>
    <t>Antwerp</t>
  </si>
  <si>
    <t>Taichung</t>
  </si>
  <si>
    <t>Lima</t>
  </si>
  <si>
    <t>Singapore Airport</t>
  </si>
  <si>
    <t>Penang</t>
  </si>
  <si>
    <t>Penang Hotel</t>
  </si>
  <si>
    <t>Malta Bar</t>
  </si>
  <si>
    <t>Hyderabad Bar</t>
  </si>
  <si>
    <t>Marbella</t>
  </si>
  <si>
    <t>Singapore Hotel</t>
  </si>
  <si>
    <t>Biloxi Live</t>
  </si>
  <si>
    <t>Sentosa</t>
  </si>
  <si>
    <t>Shenzhen</t>
  </si>
  <si>
    <t>Amman</t>
  </si>
  <si>
    <t>Managua</t>
  </si>
  <si>
    <t>Pins with Images</t>
  </si>
  <si>
    <t>Pins without Images</t>
  </si>
  <si>
    <t xml:space="preserve"> </t>
  </si>
  <si>
    <t>Total Pins</t>
  </si>
  <si>
    <t>--------------------------</t>
  </si>
  <si>
    <t xml:space="preserve">110 - </t>
  </si>
  <si>
    <t>- Acapulco</t>
  </si>
  <si>
    <t xml:space="preserve">118 - </t>
  </si>
  <si>
    <t>- Amman</t>
  </si>
  <si>
    <t xml:space="preserve">102 - </t>
  </si>
  <si>
    <t>- Amsterdam</t>
  </si>
  <si>
    <t xml:space="preserve">13 - </t>
  </si>
  <si>
    <t>- Ankara</t>
  </si>
  <si>
    <t xml:space="preserve">119 - </t>
  </si>
  <si>
    <t>- Antwerp</t>
  </si>
  <si>
    <t xml:space="preserve">209 - </t>
  </si>
  <si>
    <t>- Aruba</t>
  </si>
  <si>
    <t xml:space="preserve">120 - </t>
  </si>
  <si>
    <t>- Aspen</t>
  </si>
  <si>
    <t xml:space="preserve">177 - </t>
  </si>
  <si>
    <t>- Athens</t>
  </si>
  <si>
    <t xml:space="preserve">58 - </t>
  </si>
  <si>
    <t>- Atlanta</t>
  </si>
  <si>
    <t xml:space="preserve">64 - </t>
  </si>
  <si>
    <t>- Atlantic City</t>
  </si>
  <si>
    <t xml:space="preserve">141 - </t>
  </si>
  <si>
    <t>- Austin</t>
  </si>
  <si>
    <t xml:space="preserve">14 - </t>
  </si>
  <si>
    <t>- Bahrain</t>
  </si>
  <si>
    <t xml:space="preserve">15 - </t>
  </si>
  <si>
    <t>- Bali</t>
  </si>
  <si>
    <t xml:space="preserve">123 - </t>
  </si>
  <si>
    <t>- Bali - Hotel</t>
  </si>
  <si>
    <t xml:space="preserve">87 - </t>
  </si>
  <si>
    <t>- Baltimore</t>
  </si>
  <si>
    <t xml:space="preserve">129 - </t>
  </si>
  <si>
    <t>- Banff</t>
  </si>
  <si>
    <t xml:space="preserve">16 - </t>
  </si>
  <si>
    <t>- Bangkok</t>
  </si>
  <si>
    <t xml:space="preserve">93 - </t>
  </si>
  <si>
    <t>- Barcelona</t>
  </si>
  <si>
    <t xml:space="preserve">17 - </t>
  </si>
  <si>
    <t>- Beijing</t>
  </si>
  <si>
    <t xml:space="preserve">18 - </t>
  </si>
  <si>
    <t>- Beirut</t>
  </si>
  <si>
    <t xml:space="preserve">117 - </t>
  </si>
  <si>
    <t>- Belfast</t>
  </si>
  <si>
    <t xml:space="preserve">188 - </t>
  </si>
  <si>
    <t>- Belo Horizonte</t>
  </si>
  <si>
    <t xml:space="preserve">205 - </t>
  </si>
  <si>
    <t>- Bengaluru</t>
  </si>
  <si>
    <t xml:space="preserve">68 - </t>
  </si>
  <si>
    <t>- Berlin</t>
  </si>
  <si>
    <t xml:space="preserve">183 - </t>
  </si>
  <si>
    <t>- Biloxi</t>
  </si>
  <si>
    <t xml:space="preserve">184 - </t>
  </si>
  <si>
    <t>- Biloxi Hotel &amp; Casino</t>
  </si>
  <si>
    <t xml:space="preserve">202 - </t>
  </si>
  <si>
    <t>- Biloxi Live</t>
  </si>
  <si>
    <t xml:space="preserve">138 - </t>
  </si>
  <si>
    <t>- Birmingham</t>
  </si>
  <si>
    <t xml:space="preserve">137 - </t>
  </si>
  <si>
    <t>- Bogota</t>
  </si>
  <si>
    <t xml:space="preserve">56 - </t>
  </si>
  <si>
    <t>- Boston</t>
  </si>
  <si>
    <t xml:space="preserve">168 - </t>
  </si>
  <si>
    <t>- Bristol</t>
  </si>
  <si>
    <t xml:space="preserve">196 - </t>
  </si>
  <si>
    <t>- Bucharest</t>
  </si>
  <si>
    <t xml:space="preserve">53 - </t>
  </si>
  <si>
    <t>- Buenos Aires</t>
  </si>
  <si>
    <t xml:space="preserve">19 - </t>
  </si>
  <si>
    <t>- Cabo San Lucas</t>
  </si>
  <si>
    <t xml:space="preserve">109 - </t>
  </si>
  <si>
    <t>- Cairo</t>
  </si>
  <si>
    <t xml:space="preserve">126 - </t>
  </si>
  <si>
    <t>- Calgary</t>
  </si>
  <si>
    <t xml:space="preserve">20 - </t>
  </si>
  <si>
    <t>- Cancun</t>
  </si>
  <si>
    <t xml:space="preserve">127 - </t>
  </si>
  <si>
    <t>- Cape Town</t>
  </si>
  <si>
    <t xml:space="preserve">182 - </t>
  </si>
  <si>
    <t>- Caracas</t>
  </si>
  <si>
    <t xml:space="preserve">162 - </t>
  </si>
  <si>
    <t>- Cardiff</t>
  </si>
  <si>
    <t xml:space="preserve">203 - </t>
  </si>
  <si>
    <t>- Cartagena</t>
  </si>
  <si>
    <t xml:space="preserve">169 - </t>
  </si>
  <si>
    <t>- Catania</t>
  </si>
  <si>
    <t xml:space="preserve">128 - </t>
  </si>
  <si>
    <t>- Cayman Islands</t>
  </si>
  <si>
    <t xml:space="preserve">72 - </t>
  </si>
  <si>
    <t>- Chicago</t>
  </si>
  <si>
    <t xml:space="preserve">166 - </t>
  </si>
  <si>
    <t>- Chicago - Hotel</t>
  </si>
  <si>
    <t xml:space="preserve">158 - </t>
  </si>
  <si>
    <t>- Choctaw</t>
  </si>
  <si>
    <t xml:space="preserve">97 - </t>
  </si>
  <si>
    <t>- Cleveland</t>
  </si>
  <si>
    <t xml:space="preserve">154 - </t>
  </si>
  <si>
    <t>- Cologne</t>
  </si>
  <si>
    <t xml:space="preserve">69 - </t>
  </si>
  <si>
    <t>- Copenhagen</t>
  </si>
  <si>
    <t xml:space="preserve">216 - </t>
  </si>
  <si>
    <t>- Costa Maya</t>
  </si>
  <si>
    <t xml:space="preserve">21 - </t>
  </si>
  <si>
    <t>- Cozumel</t>
  </si>
  <si>
    <t xml:space="preserve">55 - </t>
  </si>
  <si>
    <t>- Dallas</t>
  </si>
  <si>
    <t xml:space="preserve">100 - </t>
  </si>
  <si>
    <t>- Denver</t>
  </si>
  <si>
    <t xml:space="preserve">175 - </t>
  </si>
  <si>
    <t>- Destin</t>
  </si>
  <si>
    <t xml:space="preserve">161 - </t>
  </si>
  <si>
    <t>- Detroit</t>
  </si>
  <si>
    <t xml:space="preserve">22 - </t>
  </si>
  <si>
    <t>- Dubai</t>
  </si>
  <si>
    <t xml:space="preserve">174 - </t>
  </si>
  <si>
    <t>- Dublin</t>
  </si>
  <si>
    <t xml:space="preserve">94 - </t>
  </si>
  <si>
    <t>- Edinburgh</t>
  </si>
  <si>
    <t xml:space="preserve">125 - </t>
  </si>
  <si>
    <t>- Edmonton</t>
  </si>
  <si>
    <t xml:space="preserve">204 - </t>
  </si>
  <si>
    <t>- Fiji</t>
  </si>
  <si>
    <t xml:space="preserve">104 - </t>
  </si>
  <si>
    <t>- Fort Lauderdale</t>
  </si>
  <si>
    <t xml:space="preserve">176 - </t>
  </si>
  <si>
    <t>- Foxwoods</t>
  </si>
  <si>
    <t xml:space="preserve">107 - </t>
  </si>
  <si>
    <t>- Fukuoka</t>
  </si>
  <si>
    <t xml:space="preserve">105 - </t>
  </si>
  <si>
    <t>- Gatlinburg</t>
  </si>
  <si>
    <t xml:space="preserve">181 - </t>
  </si>
  <si>
    <t>- Gothenburg</t>
  </si>
  <si>
    <t xml:space="preserve">187 - </t>
  </si>
  <si>
    <t>- Gran Canaria</t>
  </si>
  <si>
    <t xml:space="preserve">23 - </t>
  </si>
  <si>
    <t>- Guadalajara</t>
  </si>
  <si>
    <t xml:space="preserve">24 - </t>
  </si>
  <si>
    <t>- Guam</t>
  </si>
  <si>
    <t xml:space="preserve">25 - </t>
  </si>
  <si>
    <t>- Guangzhou</t>
  </si>
  <si>
    <t xml:space="preserve">228 - </t>
  </si>
  <si>
    <t>- Ho Chi Minh City</t>
  </si>
  <si>
    <t xml:space="preserve">81 - </t>
  </si>
  <si>
    <t>- Hollywood</t>
  </si>
  <si>
    <t xml:space="preserve">164 - </t>
  </si>
  <si>
    <t>- Hollywood FL</t>
  </si>
  <si>
    <t xml:space="preserve">172 - </t>
  </si>
  <si>
    <t>- Hollywood Hotel &amp; Casino</t>
  </si>
  <si>
    <t xml:space="preserve">124 - </t>
  </si>
  <si>
    <t>- Hong Kong</t>
  </si>
  <si>
    <t xml:space="preserve">74 - </t>
  </si>
  <si>
    <t>- Honolulu</t>
  </si>
  <si>
    <t xml:space="preserve">73 - </t>
  </si>
  <si>
    <t>- Houston</t>
  </si>
  <si>
    <t xml:space="preserve">180 - </t>
  </si>
  <si>
    <t>- Hurghada</t>
  </si>
  <si>
    <t xml:space="preserve">224 - </t>
  </si>
  <si>
    <t>- Hyderabad</t>
  </si>
  <si>
    <t xml:space="preserve">211 - </t>
  </si>
  <si>
    <t>- Hyderabad Bar</t>
  </si>
  <si>
    <t xml:space="preserve">103 - </t>
  </si>
  <si>
    <t>- Indianapolis</t>
  </si>
  <si>
    <t xml:space="preserve">26 - </t>
  </si>
  <si>
    <t>- Jakarta</t>
  </si>
  <si>
    <t xml:space="preserve">27 - </t>
  </si>
  <si>
    <t>- Kanata/Corel Centre</t>
  </si>
  <si>
    <t xml:space="preserve">65 - </t>
  </si>
  <si>
    <t>- Key West</t>
  </si>
  <si>
    <t xml:space="preserve">28 - </t>
  </si>
  <si>
    <t>- Kobe</t>
  </si>
  <si>
    <t xml:space="preserve">91 - </t>
  </si>
  <si>
    <t>- Kona</t>
  </si>
  <si>
    <t xml:space="preserve">29 - </t>
  </si>
  <si>
    <t>- Kowloon</t>
  </si>
  <si>
    <t xml:space="preserve">212 - </t>
  </si>
  <si>
    <t>- Krakow</t>
  </si>
  <si>
    <t xml:space="preserve">179 - </t>
  </si>
  <si>
    <t>- Kuwait</t>
  </si>
  <si>
    <t xml:space="preserve">75 - </t>
  </si>
  <si>
    <t>- La Jolla</t>
  </si>
  <si>
    <t xml:space="preserve">95 - </t>
  </si>
  <si>
    <t>- Lake Tahoe</t>
  </si>
  <si>
    <t xml:space="preserve">217 - </t>
  </si>
  <si>
    <t>- Las Vegas</t>
  </si>
  <si>
    <t xml:space="preserve">77 - </t>
  </si>
  <si>
    <t>- Las Vegas at Hard Rock Hotel</t>
  </si>
  <si>
    <t xml:space="preserve">122 - </t>
  </si>
  <si>
    <t>- Las Vegas Hotel &amp; Casino</t>
  </si>
  <si>
    <t xml:space="preserve">146 - </t>
  </si>
  <si>
    <t>- Leeds</t>
  </si>
  <si>
    <t xml:space="preserve">31 - </t>
  </si>
  <si>
    <t>- Lima</t>
  </si>
  <si>
    <t xml:space="preserve">159 - </t>
  </si>
  <si>
    <t>- Lisbon</t>
  </si>
  <si>
    <t xml:space="preserve">66 - </t>
  </si>
  <si>
    <t>- London</t>
  </si>
  <si>
    <t xml:space="preserve">155 - </t>
  </si>
  <si>
    <t>- London Casino</t>
  </si>
  <si>
    <t xml:space="preserve">70 - </t>
  </si>
  <si>
    <t>- Los Angeles</t>
  </si>
  <si>
    <t xml:space="preserve">173 - </t>
  </si>
  <si>
    <t>- Louisville</t>
  </si>
  <si>
    <t xml:space="preserve">218 - </t>
  </si>
  <si>
    <t>- Macau Hotel</t>
  </si>
  <si>
    <t xml:space="preserve">92 - </t>
  </si>
  <si>
    <t>- Madrid</t>
  </si>
  <si>
    <t xml:space="preserve">32 - </t>
  </si>
  <si>
    <t>- Makati</t>
  </si>
  <si>
    <t xml:space="preserve">210 - </t>
  </si>
  <si>
    <t>- Mallorca Spain</t>
  </si>
  <si>
    <t xml:space="preserve">114 - </t>
  </si>
  <si>
    <t>- Malta</t>
  </si>
  <si>
    <t xml:space="preserve">191 - </t>
  </si>
  <si>
    <t>- Malta Bar</t>
  </si>
  <si>
    <t xml:space="preserve">167 - </t>
  </si>
  <si>
    <t>- Managua</t>
  </si>
  <si>
    <t xml:space="preserve">111 - </t>
  </si>
  <si>
    <t>- Manchester</t>
  </si>
  <si>
    <t xml:space="preserve">150 - </t>
  </si>
  <si>
    <t>- Manchester Casino</t>
  </si>
  <si>
    <t xml:space="preserve">225 - </t>
  </si>
  <si>
    <t>- Marbella</t>
  </si>
  <si>
    <t xml:space="preserve">194 - </t>
  </si>
  <si>
    <t>- Margarita</t>
  </si>
  <si>
    <t xml:space="preserve">78 - </t>
  </si>
  <si>
    <t>- Maui</t>
  </si>
  <si>
    <t xml:space="preserve">33 - </t>
  </si>
  <si>
    <t>- Melbourne</t>
  </si>
  <si>
    <t xml:space="preserve">89 - </t>
  </si>
  <si>
    <t>- Memphis</t>
  </si>
  <si>
    <t xml:space="preserve">34 - </t>
  </si>
  <si>
    <t>- Mexico City</t>
  </si>
  <si>
    <t xml:space="preserve">59 - </t>
  </si>
  <si>
    <t>- Miami</t>
  </si>
  <si>
    <t xml:space="preserve">147 - </t>
  </si>
  <si>
    <t>- Minneapolis</t>
  </si>
  <si>
    <t xml:space="preserve">84 - </t>
  </si>
  <si>
    <t>- Montreal</t>
  </si>
  <si>
    <t xml:space="preserve">163 - </t>
  </si>
  <si>
    <t>- Moscow</t>
  </si>
  <si>
    <t xml:space="preserve">189 - </t>
  </si>
  <si>
    <t>- Mumbai</t>
  </si>
  <si>
    <t xml:space="preserve">142 - </t>
  </si>
  <si>
    <t>- Munich</t>
  </si>
  <si>
    <t xml:space="preserve">62 - </t>
  </si>
  <si>
    <t>- Myrtle Beach</t>
  </si>
  <si>
    <t xml:space="preserve">197 - </t>
  </si>
  <si>
    <t>- Myrtle Beach Park</t>
  </si>
  <si>
    <t xml:space="preserve">35 - </t>
  </si>
  <si>
    <t>- Nagoya</t>
  </si>
  <si>
    <t xml:space="preserve">193 - </t>
  </si>
  <si>
    <t>- Narita</t>
  </si>
  <si>
    <t xml:space="preserve">60 - </t>
  </si>
  <si>
    <t>- Nashville</t>
  </si>
  <si>
    <t xml:space="preserve">112 - </t>
  </si>
  <si>
    <t>- Nassau</t>
  </si>
  <si>
    <t xml:space="preserve">219 - </t>
  </si>
  <si>
    <t>- New Delhi</t>
  </si>
  <si>
    <t xml:space="preserve">76 - </t>
  </si>
  <si>
    <t>- New Orleans</t>
  </si>
  <si>
    <t xml:space="preserve">54 - </t>
  </si>
  <si>
    <t>- New York</t>
  </si>
  <si>
    <t xml:space="preserve">79 - </t>
  </si>
  <si>
    <t>- Newport Beach</t>
  </si>
  <si>
    <t xml:space="preserve">36 - </t>
  </si>
  <si>
    <t>- Niagara Falls Canada</t>
  </si>
  <si>
    <t xml:space="preserve">63 - </t>
  </si>
  <si>
    <t>- Niagara Falls USA</t>
  </si>
  <si>
    <t xml:space="preserve">145 - </t>
  </si>
  <si>
    <t>- Nottingham</t>
  </si>
  <si>
    <t xml:space="preserve">131 - </t>
  </si>
  <si>
    <t>- Oasis</t>
  </si>
  <si>
    <t xml:space="preserve">190 - </t>
  </si>
  <si>
    <t>- Ocho Rios</t>
  </si>
  <si>
    <t xml:space="preserve">106 - </t>
  </si>
  <si>
    <t>- Orlando</t>
  </si>
  <si>
    <t xml:space="preserve">121 - </t>
  </si>
  <si>
    <t>- Orlando Hotel</t>
  </si>
  <si>
    <t xml:space="preserve">12 - </t>
  </si>
  <si>
    <t>- Orlando Live</t>
  </si>
  <si>
    <t xml:space="preserve">156 - </t>
  </si>
  <si>
    <t>- Orlando Vault</t>
  </si>
  <si>
    <t xml:space="preserve">37 - </t>
  </si>
  <si>
    <t>- Osaka</t>
  </si>
  <si>
    <t xml:space="preserve">113 - </t>
  </si>
  <si>
    <t>- Osaka Citywalk</t>
  </si>
  <si>
    <t xml:space="preserve">186 - </t>
  </si>
  <si>
    <t>- Oslo</t>
  </si>
  <si>
    <t xml:space="preserve">38 - </t>
  </si>
  <si>
    <t>- Ottawa</t>
  </si>
  <si>
    <t xml:space="preserve">178 - </t>
  </si>
  <si>
    <t>- Panama</t>
  </si>
  <si>
    <t xml:space="preserve">67 - </t>
  </si>
  <si>
    <t>- Paris</t>
  </si>
  <si>
    <t xml:space="preserve">140 - </t>
  </si>
  <si>
    <t>- Pattaya</t>
  </si>
  <si>
    <t xml:space="preserve">139 - </t>
  </si>
  <si>
    <t>- Pattaya Hotel</t>
  </si>
  <si>
    <t xml:space="preserve">222 - </t>
  </si>
  <si>
    <t>- Penang</t>
  </si>
  <si>
    <t xml:space="preserve">223 - </t>
  </si>
  <si>
    <t>- Penang Hotel</t>
  </si>
  <si>
    <t xml:space="preserve">88 - </t>
  </si>
  <si>
    <t>- Philadelphia</t>
  </si>
  <si>
    <t xml:space="preserve">80 - </t>
  </si>
  <si>
    <t>- Phoenix</t>
  </si>
  <si>
    <t xml:space="preserve">208 - </t>
  </si>
  <si>
    <t>- Phuket</t>
  </si>
  <si>
    <t xml:space="preserve">143 - </t>
  </si>
  <si>
    <t>- Pittsburgh</t>
  </si>
  <si>
    <t xml:space="preserve">200 - </t>
  </si>
  <si>
    <t>- Prague</t>
  </si>
  <si>
    <t xml:space="preserve">39 - </t>
  </si>
  <si>
    <t>- Puerto Vallarta</t>
  </si>
  <si>
    <t xml:space="preserve">206 - </t>
  </si>
  <si>
    <t>- Pune</t>
  </si>
  <si>
    <t xml:space="preserve">201 - </t>
  </si>
  <si>
    <t>- Punta Cana</t>
  </si>
  <si>
    <t xml:space="preserve">115 - </t>
  </si>
  <si>
    <t>- Queenstown</t>
  </si>
  <si>
    <t xml:space="preserve">40 - </t>
  </si>
  <si>
    <t>- Reykjavik</t>
  </si>
  <si>
    <t xml:space="preserve">116 - </t>
  </si>
  <si>
    <t>- Rio de Janeiro</t>
  </si>
  <si>
    <t xml:space="preserve">101 - </t>
  </si>
  <si>
    <t>- Rome</t>
  </si>
  <si>
    <t xml:space="preserve">90 - </t>
  </si>
  <si>
    <t>- Sacramento</t>
  </si>
  <si>
    <t xml:space="preserve">41 - </t>
  </si>
  <si>
    <t>- Saipan</t>
  </si>
  <si>
    <t xml:space="preserve">98 - </t>
  </si>
  <si>
    <t>- Salt Lake City</t>
  </si>
  <si>
    <t xml:space="preserve">61 - </t>
  </si>
  <si>
    <t>- San Antonio</t>
  </si>
  <si>
    <t xml:space="preserve">99 - </t>
  </si>
  <si>
    <t>- San Diego</t>
  </si>
  <si>
    <t xml:space="preserve">198 - </t>
  </si>
  <si>
    <t>- San Diego Hotel</t>
  </si>
  <si>
    <t xml:space="preserve">71 - </t>
  </si>
  <si>
    <t>- San Francisco</t>
  </si>
  <si>
    <t xml:space="preserve">85 - </t>
  </si>
  <si>
    <t>- San Juan</t>
  </si>
  <si>
    <t xml:space="preserve">185 - </t>
  </si>
  <si>
    <t>- Santo Domingo</t>
  </si>
  <si>
    <t xml:space="preserve">213 - </t>
  </si>
  <si>
    <t>- Seattle</t>
  </si>
  <si>
    <t xml:space="preserve">230 - </t>
  </si>
  <si>
    <t>- Sentosa</t>
  </si>
  <si>
    <t xml:space="preserve">42 - </t>
  </si>
  <si>
    <t>- Seoul</t>
  </si>
  <si>
    <t xml:space="preserve">43 - </t>
  </si>
  <si>
    <t>- Shanghai</t>
  </si>
  <si>
    <t xml:space="preserve">44 - </t>
  </si>
  <si>
    <t>- Sharm el Sheikh</t>
  </si>
  <si>
    <t xml:space="preserve">132 - </t>
  </si>
  <si>
    <t>- Shenzhen</t>
  </si>
  <si>
    <t xml:space="preserve">45 - </t>
  </si>
  <si>
    <t>- Singapore</t>
  </si>
  <si>
    <t xml:space="preserve">207 - </t>
  </si>
  <si>
    <t>- Singapore Airport</t>
  </si>
  <si>
    <t xml:space="preserve">229 - </t>
  </si>
  <si>
    <t>- Singapore Hotel</t>
  </si>
  <si>
    <t xml:space="preserve">82 - </t>
  </si>
  <si>
    <t>- Skydome</t>
  </si>
  <si>
    <t xml:space="preserve">96 - </t>
  </si>
  <si>
    <t>- St. Louis</t>
  </si>
  <si>
    <t xml:space="preserve">86 - </t>
  </si>
  <si>
    <t>- St. Thomas</t>
  </si>
  <si>
    <t xml:space="preserve">46 - </t>
  </si>
  <si>
    <t>- Stockholm</t>
  </si>
  <si>
    <t xml:space="preserve">47 - </t>
  </si>
  <si>
    <t>- Surfers Paradise</t>
  </si>
  <si>
    <t xml:space="preserve">48 - </t>
  </si>
  <si>
    <t>- Sydney</t>
  </si>
  <si>
    <t xml:space="preserve">133 - </t>
  </si>
  <si>
    <t>- Taichung</t>
  </si>
  <si>
    <t xml:space="preserve">49 - </t>
  </si>
  <si>
    <t>- Taipei</t>
  </si>
  <si>
    <t xml:space="preserve">170 - </t>
  </si>
  <si>
    <t>- Tampa Hotel &amp; Casino</t>
  </si>
  <si>
    <t xml:space="preserve">134 - </t>
  </si>
  <si>
    <t>- Tel Aviv</t>
  </si>
  <si>
    <t xml:space="preserve">50 - </t>
  </si>
  <si>
    <t>- Tijuana</t>
  </si>
  <si>
    <t xml:space="preserve">51 - </t>
  </si>
  <si>
    <t>- Tokyo</t>
  </si>
  <si>
    <t xml:space="preserve">83 - </t>
  </si>
  <si>
    <t>- Toronto</t>
  </si>
  <si>
    <t xml:space="preserve">220 - </t>
  </si>
  <si>
    <t>- Tulsa Hotel &amp; Casino</t>
  </si>
  <si>
    <t xml:space="preserve">144 - </t>
  </si>
  <si>
    <t>- Uyeno Eki</t>
  </si>
  <si>
    <t xml:space="preserve">135 - </t>
  </si>
  <si>
    <t>- Vancouver</t>
  </si>
  <si>
    <t xml:space="preserve">214 - </t>
  </si>
  <si>
    <t>- Venice</t>
  </si>
  <si>
    <t xml:space="preserve">195 - </t>
  </si>
  <si>
    <t>- Warsaw</t>
  </si>
  <si>
    <t xml:space="preserve">57 - </t>
  </si>
  <si>
    <t>- Washington DC</t>
  </si>
  <si>
    <t xml:space="preserve">136 - </t>
  </si>
  <si>
    <t>- Whistler</t>
  </si>
  <si>
    <t xml:space="preserve">215 - </t>
  </si>
  <si>
    <t>- Yankee Stadium</t>
  </si>
  <si>
    <t xml:space="preserve">52 - </t>
  </si>
  <si>
    <t>- Yokohama</t>
  </si>
  <si>
    <t xml:space="preserve">192 - </t>
  </si>
  <si>
    <t>- z-&gt;HRCPCC</t>
  </si>
  <si>
    <t xml:space="preserve">149 - </t>
  </si>
  <si>
    <t>- z-&gt;Online</t>
  </si>
  <si>
    <t xml:space="preserve">148 - </t>
  </si>
  <si>
    <t>- z-&gt;Pin without Location</t>
  </si>
  <si>
    <t xml:space="preserve">152 - </t>
  </si>
  <si>
    <t>- z-&gt;Renegade/Fantasy Pins Location</t>
  </si>
  <si>
    <t>Hollywood on Hollywood Blvd</t>
  </si>
  <si>
    <t>?</t>
  </si>
  <si>
    <t>gif</t>
  </si>
  <si>
    <t>jpg</t>
  </si>
  <si>
    <t>no Pin Blender</t>
  </si>
  <si>
    <t>pins in Pin Blender</t>
  </si>
  <si>
    <t>in statistic on website</t>
  </si>
  <si>
    <t>reality</t>
  </si>
  <si>
    <t>Pin numbers - NOT PINS - because set pictures are included</t>
  </si>
  <si>
    <t>included all place marker picture, like #1179 in white, in yellow, in black</t>
  </si>
  <si>
    <t>Pin # - NOT PINS - because set pictures are included</t>
  </si>
  <si>
    <t>( 1.759 = included 734 Pins without Images)</t>
  </si>
  <si>
    <t>NO - not Pins with Images - Pin Pictures (sets are included)</t>
  </si>
  <si>
    <t>snapshot 08/06/2010</t>
  </si>
  <si>
    <t>Pins with spare Image</t>
  </si>
  <si>
    <t>real files gif &amp; jpg</t>
  </si>
  <si>
    <t>LocationID</t>
  </si>
  <si>
    <t>rejected/missing pins</t>
  </si>
  <si>
    <t>spare Images</t>
  </si>
  <si>
    <t>files as spare Images</t>
  </si>
  <si>
    <t>real files in Pin Blender as gif</t>
  </si>
  <si>
    <t>real files in Pin Blender as jpg</t>
  </si>
  <si>
    <t>DIFFERENZ between website statistic and real files in Pin Blender</t>
  </si>
  <si>
    <t>Albuquerque Hotel &amp; Casino</t>
  </si>
  <si>
    <t>Medellin</t>
  </si>
  <si>
    <t>St. Maarten</t>
  </si>
  <si>
    <t>08/15/2010</t>
  </si>
  <si>
    <t>09/18/2010</t>
  </si>
  <si>
    <t>Pin Catalog - Filter Location</t>
  </si>
  <si>
    <t>08/06/2010 - old website</t>
  </si>
  <si>
    <t>Budapest</t>
  </si>
  <si>
    <t>https://pinclub.hardrock.com/catalog.aspx?searchValues=1&amp;pinView=1&amp;pinLocation=Caracas</t>
  </si>
  <si>
    <t>https://pinclub.hardrock.com/catalog.aspx?searchValues=1&amp;pinView=1&amp;pinLocation=Cayman+Islands</t>
  </si>
  <si>
    <t>https://pinclub.hardrock.com/catalog.aspx?searchValues=1&amp;pinView=1&amp;pinLocation=Chicago</t>
  </si>
  <si>
    <t>https://pinclub.hardrock.com/catalog.aspx?searchValues=1&amp;pinView=1&amp;pinLocation=Chicago+-+Hotel</t>
  </si>
  <si>
    <t>https://pinclub.hardrock.com/catalog.aspx?searchValues=1&amp;pinView=1&amp;pinLocation=Choctaw</t>
  </si>
  <si>
    <t>https://pinclub.hardrock.com/catalog.aspx?searchValues=1&amp;pinView=1&amp;pinLocation=Cleveland</t>
  </si>
  <si>
    <t>https://pinclub.hardrock.com/catalog.aspx?searchValues=1&amp;pinView=1&amp;pinLocation=Cologne</t>
  </si>
  <si>
    <t>https://pinclub.hardrock.com/catalog.aspx?searchValues=1&amp;pinView=1&amp;pinLocation=Copenhagen</t>
  </si>
  <si>
    <t>https://pinclub.hardrock.com/catalog.aspx?searchValues=1&amp;pinView=1&amp;pinLocation=Costa+Maya</t>
  </si>
  <si>
    <t>https://pinclub.hardrock.com/catalog.aspx?searchValues=1&amp;pinView=1&amp;pinLocation=Cozumel</t>
  </si>
  <si>
    <t>https://pinclub.hardrock.com/catalog.aspx?searchValues=1&amp;pinView=1&amp;pinLocation=Dallas</t>
  </si>
  <si>
    <t>https://pinclub.hardrock.com/catalog.aspx?searchValues=1&amp;pinView=1&amp;pinLocation=Denver</t>
  </si>
  <si>
    <t>https://pinclub.hardrock.com/catalog.aspx?searchValues=1&amp;pinView=1&amp;pinLocation=Destin</t>
  </si>
  <si>
    <t>https://pinclub.hardrock.com/catalog.aspx?searchValues=1&amp;pinView=1&amp;pinLocation=Detroit</t>
  </si>
  <si>
    <t>https://pinclub.hardrock.com/catalog.aspx?searchValues=1&amp;pinView=1&amp;pinLocation=Dubai</t>
  </si>
  <si>
    <t>https://pinclub.hardrock.com/catalog.aspx?searchValues=1&amp;pinView=1&amp;pinLocation=Dublin</t>
  </si>
  <si>
    <t>https://pinclub.hardrock.com/catalog.aspx?searchValues=1&amp;pinView=1&amp;pinLocation=Edinburgh</t>
  </si>
  <si>
    <t>https://pinclub.hardrock.com/catalog.aspx?searchValues=1&amp;pinView=1&amp;pinLocation=Edmonton</t>
  </si>
  <si>
    <t>https://pinclub.hardrock.com/catalog.aspx?searchValues=1&amp;pinView=1&amp;pinLocation=Fiji</t>
  </si>
  <si>
    <t>https://pinclub.hardrock.com/catalog.aspx?searchValues=1&amp;pinView=1&amp;pinLocation=Florence%2c+Italy%0d%0a</t>
  </si>
  <si>
    <t>https://pinclub.hardrock.com/catalog.aspx?searchValues=1&amp;pinView=1&amp;pinLocation=Fort+Lauderdale</t>
  </si>
  <si>
    <t>https://pinclub.hardrock.com/catalog.aspx?searchValues=1&amp;pinView=1&amp;pinLocation=Foxwoods+</t>
  </si>
  <si>
    <t>https://pinclub.hardrock.com/catalog.aspx?searchValues=1&amp;pinView=1&amp;pinLocation=Fukuoka</t>
  </si>
  <si>
    <t>https://pinclub.hardrock.com/catalog.aspx?searchValues=1&amp;pinView=1&amp;pinLocation=Gatlinburg</t>
  </si>
  <si>
    <t>Glyfada</t>
  </si>
  <si>
    <t>https://pinclub.hardrock.com/catalog.aspx?searchValues=1&amp;pinView=1&amp;pinLocation=Glyfada</t>
  </si>
  <si>
    <t>https://pinclub.hardrock.com/catalog.aspx?searchValues=1&amp;pinView=1&amp;pinLocation=Gothenburg</t>
  </si>
  <si>
    <t>https://pinclub.hardrock.com/catalog.aspx?searchValues=1&amp;pinView=1&amp;pinLocation=Gran+Canaria</t>
  </si>
  <si>
    <t>https://pinclub.hardrock.com/catalog.aspx?searchValues=1&amp;pinView=1&amp;pinLocation=Guadalajara</t>
  </si>
  <si>
    <t>https://pinclub.hardrock.com/catalog.aspx?searchValues=1&amp;pinView=1&amp;pinLocation=Guam</t>
  </si>
  <si>
    <t>https://pinclub.hardrock.com/catalog.aspx?searchValues=1&amp;pinView=1&amp;pinLocation=Guangzhou</t>
  </si>
  <si>
    <t>https://pinclub.hardrock.com/catalog.aspx?searchValues=1&amp;pinView=1&amp;pinLocation=Hanoi</t>
  </si>
  <si>
    <t>https://pinclub.hardrock.com/catalog.aspx?searchValues=1&amp;pinView=1&amp;pinLocation=Ho+Chi+Minh+City</t>
  </si>
  <si>
    <t>https://pinclub.hardrock.com/catalog.aspx?searchValues=1&amp;pinView=1&amp;pinLocation=Hollywood+</t>
  </si>
  <si>
    <t>https://pinclub.hardrock.com/catalog.aspx?searchValues=1&amp;pinView=1&amp;pinLocation=Hollywood+FL</t>
  </si>
  <si>
    <t>https://pinclub.hardrock.com/catalog.aspx?searchValues=1&amp;pinView=1&amp;pinLocation=Hollywood+Hotel+%26+Casino</t>
  </si>
  <si>
    <t>https://pinclub.hardrock.com/catalog.aspx?searchValues=1&amp;pinView=1&amp;pinLocation=Hollywood+on+Hollywood+Blvd</t>
  </si>
  <si>
    <t>https://pinclub.hardrock.com/catalog.aspx?searchValues=1&amp;pinView=1&amp;pinLocation=Hong+Kong</t>
  </si>
  <si>
    <t>https://pinclub.hardrock.com/catalog.aspx?searchValues=1&amp;pinView=1&amp;pinLocation=Honolulu</t>
  </si>
  <si>
    <t>https://pinclub.hardrock.com/catalog.aspx?searchValues=1&amp;pinView=1&amp;pinLocation=Houston</t>
  </si>
  <si>
    <t>https://pinclub.hardrock.com/catalog.aspx?searchValues=1&amp;pinView=1&amp;pinLocation=Hurghada</t>
  </si>
  <si>
    <t>https://pinclub.hardrock.com/catalog.aspx?searchValues=1&amp;pinView=1&amp;pinLocation=Hyderabad</t>
  </si>
  <si>
    <t>https://pinclub.hardrock.com/catalog.aspx?searchValues=1&amp;pinView=1&amp;pinLocation=Hyderabad+Bar</t>
  </si>
  <si>
    <t>https://pinclub.hardrock.com/catalog.aspx?searchValues=1&amp;pinView=1&amp;pinLocation=Indianapolis</t>
  </si>
  <si>
    <t>https://pinclub.hardrock.com/catalog.aspx?searchValues=1&amp;pinView=1&amp;pinLocation=Jakarta</t>
  </si>
  <si>
    <t>https://pinclub.hardrock.com/catalog.aspx?searchValues=1&amp;pinView=1&amp;pinLocation=Kanata%2fCorel+Centre</t>
  </si>
  <si>
    <t>https://pinclub.hardrock.com/catalog.aspx?searchValues=1&amp;pinView=1&amp;pinLocation=Key+West</t>
  </si>
  <si>
    <t>https://pinclub.hardrock.com/catalog.aspx?searchValues=1&amp;pinView=1&amp;pinLocation=Kobe</t>
  </si>
  <si>
    <t>https://pinclub.hardrock.com/catalog.aspx?searchValues=1&amp;pinView=1&amp;pinLocation=Kona</t>
  </si>
  <si>
    <t>https://pinclub.hardrock.com/catalog.aspx?searchValues=1&amp;pinView=1&amp;pinLocation=Kowloon</t>
  </si>
  <si>
    <t>https://pinclub.hardrock.com/catalog.aspx?searchValues=1&amp;pinView=1&amp;pinLocation=Krakow</t>
  </si>
  <si>
    <t>https://pinclub.hardrock.com/catalog.aspx?searchValues=1&amp;pinView=1&amp;pinLocation=Kuala+Lumpur</t>
  </si>
  <si>
    <t>https://pinclub.hardrock.com/catalog.aspx?searchValues=1&amp;pinView=1&amp;pinLocation=Kuwait</t>
  </si>
  <si>
    <t>https://pinclub.hardrock.com/catalog.aspx?searchValues=1&amp;pinView=1&amp;pinLocation=La+Jolla</t>
  </si>
  <si>
    <t>https://pinclub.hardrock.com/catalog.aspx?searchValues=1&amp;pinView=1&amp;pinLocation=Lake+Tahoe</t>
  </si>
  <si>
    <t>https://pinclub.hardrock.com/catalog.aspx?searchValues=1&amp;pinView=1&amp;pinLocation=Las+Vegas</t>
  </si>
  <si>
    <t>https://pinclub.hardrock.com/catalog.aspx?searchValues=1&amp;pinView=1&amp;pinLocation=Las+Vegas+at+Hard+Rock+Hotel</t>
  </si>
  <si>
    <t>https://pinclub.hardrock.com/catalog.aspx?searchValues=1&amp;pinView=1&amp;pinLocation=Las+Vegas+Hotel+%26+Casino</t>
  </si>
  <si>
    <t>https://pinclub.hardrock.com/catalog.aspx?searchValues=1&amp;pinView=1&amp;pinLocation=Leeds</t>
  </si>
  <si>
    <t>https://pinclub.hardrock.com/catalog.aspx?searchValues=1&amp;pinView=1&amp;pinLocation=Lima</t>
  </si>
  <si>
    <t>https://pinclub.hardrock.com/catalog.aspx?searchValues=1&amp;pinView=1&amp;pinLocation=Lisbon</t>
  </si>
  <si>
    <t>https://pinclub.hardrock.com/catalog.aspx?searchValues=1&amp;pinView=1&amp;pinLocation=London</t>
  </si>
  <si>
    <t>https://pinclub.hardrock.com/catalog.aspx?searchValues=1&amp;pinView=1&amp;pinLocation=London+Casino</t>
  </si>
  <si>
    <t>https://pinclub.hardrock.com/catalog.aspx?searchValues=1&amp;pinView=1&amp;pinLocation=Los+Angeles</t>
  </si>
  <si>
    <t>https://pinclub.hardrock.com/catalog.aspx?searchValues=1&amp;pinView=1&amp;pinLocation=Louisville</t>
  </si>
  <si>
    <t>https://pinclub.hardrock.com/catalog.aspx?searchValues=1&amp;pinView=1&amp;pinLocation=Macau+Hotel</t>
  </si>
  <si>
    <t>https://pinclub.hardrock.com/catalog.aspx?searchValues=1&amp;pinView=1&amp;pinLocation=Madrid</t>
  </si>
  <si>
    <t>https://pinclub.hardrock.com/catalog.aspx?searchValues=1&amp;pinView=1&amp;pinLocation=Makati</t>
  </si>
  <si>
    <t>https://pinclub.hardrock.com/catalog.aspx?searchValues=1&amp;pinView=1&amp;pinLocation=Mallorca+Spain</t>
  </si>
  <si>
    <t>https://pinclub.hardrock.com/catalog.aspx?searchValues=1&amp;pinView=1&amp;pinLocation=Malta</t>
  </si>
  <si>
    <t>https://pinclub.hardrock.com/catalog.aspx?searchValues=1&amp;pinView=1&amp;pinLocation=Malta+Bar</t>
  </si>
  <si>
    <t>https://pinclub.hardrock.com/catalog.aspx?searchValues=1&amp;pinView=1&amp;pinLocation=Managua</t>
  </si>
  <si>
    <t>https://pinclub.hardrock.com/catalog.aspx?searchValues=1&amp;pinView=1&amp;pinLocation=Manchester</t>
  </si>
  <si>
    <t>https://pinclub.hardrock.com/catalog.aspx?searchValues=1&amp;pinView=1&amp;pinLocation=Manchester+Casino</t>
  </si>
  <si>
    <t>https://pinclub.hardrock.com/catalog.aspx?searchValues=1&amp;pinView=1&amp;pinLocation=Marbella</t>
  </si>
  <si>
    <t>https://pinclub.hardrock.com/catalog.aspx?searchValues=1&amp;pinView=1&amp;pinLocation=Margarita</t>
  </si>
  <si>
    <t>https://pinclub.hardrock.com/catalog.aspx?searchValues=1&amp;pinView=1&amp;pinLocation=Maui</t>
  </si>
  <si>
    <t>https://pinclub.hardrock.com/catalog.aspx?searchValues=1&amp;pinView=1&amp;pinLocation=Medellin</t>
  </si>
  <si>
    <t>https://pinclub.hardrock.com/catalog.aspx?searchValues=1&amp;pinView=1&amp;pinLocation=Melbourne</t>
  </si>
  <si>
    <t>https://pinclub.hardrock.com/catalog.aspx?searchValues=1&amp;pinView=1&amp;pinLocation=Memphis</t>
  </si>
  <si>
    <t>https://pinclub.hardrock.com/catalog.aspx?searchValues=1&amp;pinView=1&amp;pinLocation=Mexico+City</t>
  </si>
  <si>
    <t>https://pinclub.hardrock.com/catalog.aspx?searchValues=1&amp;pinView=1&amp;pinLocation=Miami</t>
  </si>
  <si>
    <t>https://pinclub.hardrock.com/catalog.aspx?searchValues=1&amp;pinView=1&amp;pinLocation=Minneapolis</t>
  </si>
  <si>
    <t>https://pinclub.hardrock.com/catalog.aspx?searchValues=1&amp;pinView=1&amp;pinLocation=Montreal</t>
  </si>
  <si>
    <t>https://pinclub.hardrock.com/catalog.aspx?searchValues=1&amp;pinView=1&amp;pinLocation=Moscow</t>
  </si>
  <si>
    <t>https://pinclub.hardrock.com/catalog.aspx?searchValues=1&amp;pinView=1&amp;pinLocation=Mumbai</t>
  </si>
  <si>
    <t>https://pinclub.hardrock.com/catalog.aspx?searchValues=1&amp;pinView=1&amp;pinLocation=Munich</t>
  </si>
  <si>
    <t>https://pinclub.hardrock.com/catalog.aspx?searchValues=1&amp;pinView=1&amp;pinLocation=Myrtle+Beach</t>
  </si>
  <si>
    <t>https://pinclub.hardrock.com/catalog.aspx?searchValues=1&amp;pinView=1&amp;pinLocation=Myrtle+Beach+Park</t>
  </si>
  <si>
    <t>https://pinclub.hardrock.com/catalog.aspx?searchValues=1&amp;pinView=1&amp;pinLocation=Nagoya</t>
  </si>
  <si>
    <t>https://pinclub.hardrock.com/catalog.aspx?searchValues=1&amp;pinView=1&amp;pinLocation=Narita</t>
  </si>
  <si>
    <t>https://pinclub.hardrock.com/catalog.aspx?searchValues=1&amp;pinView=1&amp;pinLocation=Nashville</t>
  </si>
  <si>
    <t>https://pinclub.hardrock.com/catalog.aspx?searchValues=1&amp;pinView=1&amp;pinLocation=Nassau</t>
  </si>
  <si>
    <t>https://pinclub.hardrock.com/catalog.aspx?searchValues=1&amp;pinView=1&amp;pinLocation=New+Delhi</t>
  </si>
  <si>
    <t>https://pinclub.hardrock.com/catalog.aspx?searchValues=1&amp;pinView=1&amp;pinLocation=New+Orleans</t>
  </si>
  <si>
    <t>https://pinclub.hardrock.com/catalog.aspx?searchValues=1&amp;pinView=1&amp;pinLocation=New+York</t>
  </si>
  <si>
    <t>https://pinclub.hardrock.com/catalog.aspx?searchValues=1&amp;pinView=1&amp;pinLocation=Newport+Beach</t>
  </si>
  <si>
    <t>https://pinclub.hardrock.com/catalog.aspx?searchValues=1&amp;pinView=1&amp;pinLocation=Niagara+Falls+Canada</t>
  </si>
  <si>
    <t>https://pinclub.hardrock.com/catalog.aspx?searchValues=1&amp;pinView=1&amp;pinLocation=Niagara+Falls+USA</t>
  </si>
  <si>
    <t>https://pinclub.hardrock.com/catalog.aspx?searchValues=1&amp;pinView=1&amp;pinLocation=Nottingham</t>
  </si>
  <si>
    <t>https://pinclub.hardrock.com/catalog.aspx?searchValues=1&amp;pinView=1&amp;pinLocation=Oasis</t>
  </si>
  <si>
    <t>https://pinclub.hardrock.com/catalog.aspx?searchValues=1&amp;pinView=1&amp;pinLocation=Ocho+Rios</t>
  </si>
  <si>
    <t>https://pinclub.hardrock.com/catalog.aspx?searchValues=1&amp;pinView=1&amp;pinLocation=Orlando</t>
  </si>
  <si>
    <t>https://pinclub.hardrock.com/catalog.aspx?searchValues=1&amp;pinView=1&amp;pinLocation=Orlando+Hotel</t>
  </si>
  <si>
    <t>https://pinclub.hardrock.com/catalog.aspx?searchValues=1&amp;pinView=1&amp;pinLocation=Orlando+Live</t>
  </si>
  <si>
    <t>https://pinclub.hardrock.com/catalog.aspx?searchValues=1&amp;pinView=1&amp;pinLocation=Orlando+Vault</t>
  </si>
  <si>
    <t>https://pinclub.hardrock.com/catalog.aspx?searchValues=1&amp;pinView=1&amp;pinLocation=Osaka</t>
  </si>
  <si>
    <t>https://pinclub.hardrock.com/catalog.aspx?searchValues=1&amp;pinView=1&amp;pinLocation=Osaka+Citywalk</t>
  </si>
  <si>
    <t>https://pinclub.hardrock.com/catalog.aspx?searchValues=1&amp;pinView=1&amp;pinLocation=Oslo</t>
  </si>
  <si>
    <t>https://pinclub.hardrock.com/catalog.aspx?searchValues=1&amp;pinView=1&amp;pinLocation=Ottawa</t>
  </si>
  <si>
    <t>https://pinclub.hardrock.com/catalog.aspx?searchValues=1&amp;pinView=1&amp;pinLocation=Panama</t>
  </si>
  <si>
    <t>https://pinclub.hardrock.com/catalog.aspx?searchValues=1&amp;pinView=1&amp;pinLocation=Paris</t>
  </si>
  <si>
    <t>https://pinclub.hardrock.com/catalog.aspx?searchValues=1&amp;pinView=1&amp;pinLocation=Pattaya</t>
  </si>
  <si>
    <t>https://pinclub.hardrock.com/catalog.aspx?searchValues=1&amp;pinView=1&amp;pinLocation=Pattaya+Hotel</t>
  </si>
  <si>
    <t>https://pinclub.hardrock.com/catalog.aspx?searchValues=1&amp;pinView=1&amp;pinLocation=Penang</t>
  </si>
  <si>
    <t>https://pinclub.hardrock.com/catalog.aspx?searchValues=1&amp;pinView=1&amp;pinLocation=Penang+Hotel</t>
  </si>
  <si>
    <t>https://pinclub.hardrock.com/catalog.aspx?searchValues=1&amp;pinView=1&amp;pinLocation=Philadelphia</t>
  </si>
  <si>
    <t>https://pinclub.hardrock.com/catalog.aspx?searchValues=1&amp;pinView=1&amp;pinLocation=Phoenix</t>
  </si>
  <si>
    <t>https://pinclub.hardrock.com/catalog.aspx?searchValues=1&amp;pinView=1&amp;pinLocation=Phuket</t>
  </si>
  <si>
    <t>https://pinclub.hardrock.com/catalog.aspx?searchValues=1&amp;pinView=1&amp;pinLocation=Pittsburgh</t>
  </si>
  <si>
    <t>https://pinclub.hardrock.com/catalog.aspx?searchValues=1&amp;pinView=1&amp;pinLocation=Prague</t>
  </si>
  <si>
    <t>https://pinclub.hardrock.com/catalog.aspx?searchValues=1&amp;pinView=1&amp;pinLocation=Puerto+Vallarta</t>
  </si>
  <si>
    <t>https://pinclub.hardrock.com/catalog.aspx?searchValues=1&amp;pinView=1&amp;pinLocation=Pune</t>
  </si>
  <si>
    <t>https://pinclub.hardrock.com/catalog.aspx?searchValues=1&amp;pinView=1&amp;pinLocation=Punta+Cana</t>
  </si>
  <si>
    <t>https://pinclub.hardrock.com/catalog.aspx?searchValues=1&amp;pinView=1&amp;pinLocation=Punta+Cana+Hotel+%26+Casino</t>
  </si>
  <si>
    <t>https://pinclub.hardrock.com/catalog.aspx?searchValues=1&amp;pinView=1&amp;pinLocation=Queenstown</t>
  </si>
  <si>
    <t>https://pinclub.hardrock.com/catalog.aspx?searchValues=1&amp;pinView=1&amp;pinLocation=Reykjavik</t>
  </si>
  <si>
    <t>https://pinclub.hardrock.com/catalog.aspx?searchValues=1&amp;pinView=1&amp;pinLocation=Rio+de+Janeiro</t>
  </si>
  <si>
    <t>https://pinclub.hardrock.com/catalog.aspx?searchValues=1&amp;pinView=1&amp;pinLocation=Rome</t>
  </si>
  <si>
    <t>https://pinclub.hardrock.com/catalog.aspx?searchValues=1&amp;pinView=1&amp;pinLocation=Sacramento</t>
  </si>
  <si>
    <t>https://pinclub.hardrock.com/catalog.aspx?searchValues=1&amp;pinView=1&amp;pinLocation=Saipan</t>
  </si>
  <si>
    <t>https://pinclub.hardrock.com/catalog.aspx?searchValues=1&amp;pinView=1&amp;pinLocation=Salt+Lake+City</t>
  </si>
  <si>
    <t>https://pinclub.hardrock.com/catalog.aspx?searchValues=1&amp;pinView=1&amp;pinLocation=San+Antonio</t>
  </si>
  <si>
    <t>https://pinclub.hardrock.com/catalog.aspx?searchValues=1&amp;pinView=1&amp;pinLocation=San+Diego</t>
  </si>
  <si>
    <t>https://pinclub.hardrock.com/catalog.aspx?searchValues=1&amp;pinView=1&amp;pinLocation=San+Diego+Hotel</t>
  </si>
  <si>
    <t>https://pinclub.hardrock.com/catalog.aspx?searchValues=1&amp;pinView=1&amp;pinLocation=San+Francisco</t>
  </si>
  <si>
    <t>https://pinclub.hardrock.com/catalog.aspx?searchValues=1&amp;pinView=1&amp;pinLocation=San+Juan</t>
  </si>
  <si>
    <t>https://pinclub.hardrock.com/catalog.aspx?searchValues=1&amp;pinView=1&amp;pinLocation=Santo+Domingo</t>
  </si>
  <si>
    <t>https://pinclub.hardrock.com/catalog.aspx?searchValues=1&amp;pinView=1&amp;pinLocation=Seattle</t>
  </si>
  <si>
    <t>https://pinclub.hardrock.com/catalog.aspx?searchValues=1&amp;pinView=1&amp;pinLocation=Sentosa</t>
  </si>
  <si>
    <t>https://pinclub.hardrock.com/catalog.aspx?searchValues=1&amp;pinView=1&amp;pinLocation=Seoul</t>
  </si>
  <si>
    <t>https://pinclub.hardrock.com/catalog.aspx?searchValues=1&amp;pinView=1&amp;pinLocation=Shanghai</t>
  </si>
  <si>
    <t>https://pinclub.hardrock.com/catalog.aspx?searchValues=1&amp;pinView=1&amp;pinLocation=Sharm+el+Sheikh</t>
  </si>
  <si>
    <t>https://pinclub.hardrock.com/catalog.aspx?searchValues=1&amp;pinView=1&amp;pinLocation=Shenzhen</t>
  </si>
  <si>
    <t>https://pinclub.hardrock.com/catalog.aspx?searchValues=1&amp;pinView=1&amp;pinLocation=Singapore</t>
  </si>
  <si>
    <t>https://pinclub.hardrock.com/catalog.aspx?searchValues=1&amp;pinView=1&amp;pinLocation=Singapore+Airport</t>
  </si>
  <si>
    <t>https://pinclub.hardrock.com/catalog.aspx?searchValues=1&amp;pinView=1&amp;pinLocation=Singapore+Hotel</t>
  </si>
  <si>
    <t>https://pinclub.hardrock.com/catalog.aspx?searchValues=1&amp;pinView=1&amp;pinLocation=Skydome</t>
  </si>
  <si>
    <t>https://pinclub.hardrock.com/catalog.aspx?searchValues=1&amp;pinView=1&amp;pinLocation=St.+Louis</t>
  </si>
  <si>
    <t>https://pinclub.hardrock.com/catalog.aspx?searchValues=1&amp;pinView=1&amp;pinLocation=St.+Maarten</t>
  </si>
  <si>
    <t>https://pinclub.hardrock.com/catalog.aspx?searchValues=1&amp;pinView=1&amp;pinLocation=St.+Thomas</t>
  </si>
  <si>
    <t>https://pinclub.hardrock.com/catalog.aspx?searchValues=1&amp;pinView=1&amp;pinLocation=Stockholm</t>
  </si>
  <si>
    <t>https://pinclub.hardrock.com/catalog.aspx?searchValues=1&amp;pinView=1&amp;pinLocation=Surfers+Paradise</t>
  </si>
  <si>
    <t>https://pinclub.hardrock.com/catalog.aspx?searchValues=1&amp;pinView=1&amp;pinLocation=Sydney</t>
  </si>
  <si>
    <t>https://pinclub.hardrock.com/catalog.aspx?searchValues=1&amp;pinView=1&amp;pinLocation=Taichung</t>
  </si>
  <si>
    <t>https://pinclub.hardrock.com/catalog.aspx?searchValues=1&amp;pinView=1&amp;pinLocation=Taipei</t>
  </si>
  <si>
    <t>Tampa Cafe</t>
  </si>
  <si>
    <t>https://pinclub.hardrock.com/catalog.aspx?searchValues=1&amp;pinView=1&amp;pinLocation=Tampa+Cafe</t>
  </si>
  <si>
    <t>https://pinclub.hardrock.com/catalog.aspx?searchValues=1&amp;pinView=1&amp;pinLocation=Tampa+Hotel+%26+Casino</t>
  </si>
  <si>
    <t>https://pinclub.hardrock.com/catalog.aspx?searchValues=1&amp;pinView=1&amp;pinLocation=Tel+Aviv</t>
  </si>
  <si>
    <t>https://pinclub.hardrock.com/catalog.aspx?searchValues=1&amp;pinView=1&amp;pinLocation=Tijuana</t>
  </si>
  <si>
    <t>https://pinclub.hardrock.com/catalog.aspx?searchValues=1&amp;pinView=1&amp;pinLocation=Tokyo</t>
  </si>
  <si>
    <t>https://pinclub.hardrock.com/catalog.aspx?searchValues=1&amp;pinView=1&amp;pinLocation=Toronto</t>
  </si>
  <si>
    <t>https://pinclub.hardrock.com/catalog.aspx?searchValues=1&amp;pinView=1&amp;pinLocation=Tulsa+Hotel+%26+Casino</t>
  </si>
  <si>
    <t>https://pinclub.hardrock.com/catalog.aspx?searchValues=1&amp;pinView=1&amp;pinLocation=Uyeno+Eki</t>
  </si>
  <si>
    <t>https://pinclub.hardrock.com/catalog.aspx?searchValues=1&amp;pinView=1&amp;pinLocation=Vancouver</t>
  </si>
  <si>
    <t>https://pinclub.hardrock.com/catalog.aspx?searchValues=1&amp;pinView=1&amp;pinLocation=Venice</t>
  </si>
  <si>
    <t>https://pinclub.hardrock.com/catalog.aspx?searchValues=1&amp;pinView=1&amp;pinLocation=Warsaw</t>
  </si>
  <si>
    <t>https://pinclub.hardrock.com/catalog.aspx?searchValues=1&amp;pinView=1&amp;pinLocation=Washington+DC</t>
  </si>
  <si>
    <t>https://pinclub.hardrock.com/catalog.aspx?searchValues=1&amp;pinView=1&amp;pinLocation=Whistler</t>
  </si>
  <si>
    <t>https://pinclub.hardrock.com/catalog.aspx?searchValues=1&amp;pinView=1&amp;pinLocation=Yankee+Stadium</t>
  </si>
  <si>
    <t>https://pinclub.hardrock.com/catalog.aspx?searchValues=1&amp;pinView=1&amp;pinLocation=Yokohama</t>
  </si>
  <si>
    <t>https://pinclub.hardrock.com/catalog.aspx?searchValues=1&amp;pinView=1&amp;pinLocation=z-%3eHRCPCC</t>
  </si>
  <si>
    <t>https://pinclub.hardrock.com/catalog.aspx?searchValues=1&amp;pinView=1&amp;pinLocation=z-%3eOnline</t>
  </si>
  <si>
    <t>https://pinclub.hardrock.com/catalog.aspx?searchValues=1&amp;pinView=1&amp;pinLocation=z-%3ePin+without+Location</t>
  </si>
  <si>
    <t>https://pinclub.hardrock.com/catalog.aspx?searchValues=1&amp;pinView=1&amp;pinLocation=z-%3eRenegade%2fFantasy+Pins+Location</t>
  </si>
  <si>
    <t>https://pinclub.hardrock.com/catalog.aspx?searchValues=1&amp;pinView=1&amp;pinLocation=Acapulco</t>
  </si>
  <si>
    <t>EUR</t>
  </si>
  <si>
    <t>GBP</t>
  </si>
  <si>
    <t>Conversion Rates USD to</t>
  </si>
  <si>
    <t>Kota Kinabalu</t>
  </si>
  <si>
    <t>2013/04/01</t>
  </si>
  <si>
    <t>2013/07/01</t>
  </si>
  <si>
    <t>Ibiza</t>
  </si>
  <si>
    <t>https://pinclub.hardrock.com/catalog.aspx?searchValues=1&amp;pinView=1&amp;pinLocation=Ibiza</t>
  </si>
  <si>
    <t>Andheri</t>
  </si>
  <si>
    <t>2013/10/01</t>
  </si>
  <si>
    <t>Anchorage</t>
  </si>
  <si>
    <t>Gurgaon</t>
  </si>
  <si>
    <t>Haikou Hotel</t>
  </si>
  <si>
    <t>Chennai</t>
  </si>
  <si>
    <t>Glasgow</t>
  </si>
  <si>
    <t>Ibiza Hotel</t>
  </si>
  <si>
    <t>Istanbul</t>
  </si>
  <si>
    <t>Johannesburg</t>
  </si>
  <si>
    <t>Las Vegas Live</t>
  </si>
  <si>
    <t>Nice</t>
  </si>
  <si>
    <t>Northfield Park</t>
  </si>
  <si>
    <t>Northfield Park Rocksino</t>
  </si>
  <si>
    <t>Palm Springs Hotel</t>
  </si>
  <si>
    <t>Riviera Maya Hotel</t>
  </si>
  <si>
    <t>San Jose</t>
  </si>
  <si>
    <t>Santa Cruz</t>
  </si>
  <si>
    <t>Cancun Hotel Rock Shop</t>
  </si>
  <si>
    <t>Punta Cana Hotel Rock Shop</t>
  </si>
  <si>
    <t>2014/01/01</t>
  </si>
  <si>
    <t>Tenerife</t>
  </si>
  <si>
    <t>Riviera Maya Hotel Rock Shop</t>
  </si>
  <si>
    <t>Vancouver Casino</t>
  </si>
  <si>
    <t>2014/04/01</t>
  </si>
  <si>
    <t>Pigeon Forge</t>
  </si>
  <si>
    <t>2014/07/01</t>
  </si>
  <si>
    <t>Angkor</t>
  </si>
  <si>
    <t>Gdansk</t>
  </si>
  <si>
    <t>Mall of America</t>
  </si>
  <si>
    <t>Vienna</t>
  </si>
  <si>
    <t>Mallorca Airport Rock Shop</t>
  </si>
  <si>
    <t>2014/10/01</t>
  </si>
  <si>
    <t>Almaty</t>
  </si>
  <si>
    <t>Marseille</t>
  </si>
  <si>
    <t>Sioux City Hotel &amp; Casino</t>
  </si>
  <si>
    <t>2015/01/01</t>
  </si>
  <si>
    <t>Asuncion</t>
  </si>
  <si>
    <t>Ibiza Airport Rock Shop</t>
  </si>
  <si>
    <t>Ibiza Hotel Rock Shop</t>
  </si>
  <si>
    <t>Palm Springs Hotel Rock Shop</t>
  </si>
  <si>
    <t>Santo Domingo Rock Shop</t>
  </si>
  <si>
    <t>Malta Airport</t>
  </si>
  <si>
    <t>Lake Tahoe Hotel &amp; Casino</t>
  </si>
  <si>
    <t>2015/04/01</t>
  </si>
  <si>
    <t>Riviera Maya Golf Rock Shop</t>
  </si>
  <si>
    <t>Podgorica</t>
  </si>
  <si>
    <t>more since website start</t>
  </si>
  <si>
    <t>Pins without Images in statistic</t>
  </si>
  <si>
    <t>Hard Rock Direct</t>
  </si>
  <si>
    <t>Buenos Aires Aeroparque</t>
  </si>
  <si>
    <t>F</t>
  </si>
  <si>
    <t>C</t>
  </si>
  <si>
    <t>Corporate/Franchise</t>
  </si>
  <si>
    <t>http://www.hardrock.com/locations/cafes/cafesAAA.aspx</t>
  </si>
  <si>
    <t>F-sc</t>
  </si>
  <si>
    <t>http://www.hardrock.se/</t>
  </si>
  <si>
    <t>F-pl</t>
  </si>
  <si>
    <t>Corporate or Franchise or Franchise-groups</t>
  </si>
  <si>
    <t>Corporate - visible here:</t>
  </si>
  <si>
    <t>Franchise owner has only one location</t>
  </si>
  <si>
    <t>The Cafes listed below offer a special discount to members of the AAA and ARC programs with a valid AAA or ARC I.D.</t>
  </si>
  <si>
    <t>Please note that the participation of the cafes in this program are subject to change. Please call the cafe prior to your visit to confirm discount details.</t>
  </si>
  <si>
    <t>Please see the list of participating cafes below:</t>
  </si>
  <si>
    <t>Copenhagen Relocation</t>
  </si>
  <si>
    <t>Hollywood at Universal CityWalk</t>
  </si>
  <si>
    <t>St Louis</t>
  </si>
  <si>
    <t>Visited</t>
  </si>
  <si>
    <t>Not Visited</t>
  </si>
  <si>
    <t>Closed</t>
  </si>
  <si>
    <t>Not Participating</t>
  </si>
  <si>
    <t>Not Verified</t>
  </si>
  <si>
    <t>My Visits</t>
  </si>
  <si>
    <t>All Locations</t>
  </si>
  <si>
    <t>Participating</t>
  </si>
  <si>
    <t>Location</t>
  </si>
  <si>
    <t>Athens - Past Location</t>
  </si>
  <si>
    <t>Athens Plaka</t>
  </si>
  <si>
    <t>Bali Hotel</t>
  </si>
  <si>
    <t>Berlin - Past Location</t>
  </si>
  <si>
    <t>Biloxi Hotel and Casino Rock Shop</t>
  </si>
  <si>
    <t>Boston Copley Square</t>
  </si>
  <si>
    <t>Cairo Haram</t>
  </si>
  <si>
    <t>Cancun Airport</t>
  </si>
  <si>
    <t>Cancun Airport 2</t>
  </si>
  <si>
    <t>Cayman Islands - Past Location</t>
  </si>
  <si>
    <t>Chicago Hotel</t>
  </si>
  <si>
    <t>Corel Center</t>
  </si>
  <si>
    <t>Cozumel - Past Location</t>
  </si>
  <si>
    <t>Cozumel Airport</t>
  </si>
  <si>
    <t>Dallas - Past Location</t>
  </si>
  <si>
    <t>Destin - Past Location</t>
  </si>
  <si>
    <t>Dubai - Past Location</t>
  </si>
  <si>
    <t>Ft Lauderdale</t>
  </si>
  <si>
    <t>Gatlinburg - Past Location</t>
  </si>
  <si>
    <t>Hard Rock Park Myrtle Beach</t>
  </si>
  <si>
    <t>Hollywood Hotel and Casino Rock Shop</t>
  </si>
  <si>
    <t>Hong Kong Star Ferry</t>
  </si>
  <si>
    <t>Hong Kong The Peak - Past Location</t>
  </si>
  <si>
    <t>Hong Kong LKF</t>
  </si>
  <si>
    <t>Honolulu - Past Location</t>
  </si>
  <si>
    <t>Jakarta - Past Location</t>
  </si>
  <si>
    <t>Kanata</t>
  </si>
  <si>
    <t>Lima - Past Location</t>
  </si>
  <si>
    <t>Los Angeles - Past Location</t>
  </si>
  <si>
    <t>Macau Hotel &amp; Casino</t>
  </si>
  <si>
    <t>Mallorca</t>
  </si>
  <si>
    <t>Malta Bar (Valletta)</t>
  </si>
  <si>
    <t>Melbourne - Past Location</t>
  </si>
  <si>
    <t>Memphis - Past Location</t>
  </si>
  <si>
    <t>Mumbai Andheri</t>
  </si>
  <si>
    <t>Mumbai Worli</t>
  </si>
  <si>
    <t>Nassau - Past Location</t>
  </si>
  <si>
    <t>New Orleans - Past Location</t>
  </si>
  <si>
    <t>New York 57th Street</t>
  </si>
  <si>
    <t>Osaka Universal</t>
  </si>
  <si>
    <t>Panama Megapolis Hotel</t>
  </si>
  <si>
    <t>Punta Cana Casino Rock Shop</t>
  </si>
  <si>
    <t>Punta Cana Hotel &amp; Casino</t>
  </si>
  <si>
    <t>Punta Langosta</t>
  </si>
  <si>
    <t>San Juan - Past Location</t>
  </si>
  <si>
    <t>Seoul - Past Location</t>
  </si>
  <si>
    <t>Shanghai - Past Location</t>
  </si>
  <si>
    <t>Shenzhen - Past Location</t>
  </si>
  <si>
    <t>St Maarten</t>
  </si>
  <si>
    <t>St Thomas</t>
  </si>
  <si>
    <t>Surfers Paradise - Past Location</t>
  </si>
  <si>
    <t>Sydney - Past Location</t>
  </si>
  <si>
    <t>Tampa</t>
  </si>
  <si>
    <t>Tokyo Roppongi</t>
  </si>
  <si>
    <t>Tokyo Uyeno Eki</t>
  </si>
  <si>
    <t>Toronto Skydome</t>
  </si>
  <si>
    <t>CONNECT</t>
  </si>
  <si>
    <t>MAKE ME A ROCKSTAR!</t>
  </si>
  <si>
    <t>https://members.hardrock.com/rewards-locations#locations</t>
  </si>
  <si>
    <t>PARTICIPATING LOCATIONS</t>
  </si>
  <si>
    <t>Almaty • Amsterdam • Anchorage • Angkor • Aruba • Aruba Rock Shop • Asuncion • Atlanta • Atlantic City • Bahrain • Bali • Baltimore • Bangkok • Barcelona • Bengaluru • Berlin • Biloxi • Biloxi Hotel &amp; Casino • Biloxi Hotel and Casino Rock Shop • Bogota • Boston • Brussels • Bucharest • Buenos Aires • Cancun Hotel • Cancun Hotel Rock Shop • Caracas • Cartagena • Cayman Islands • Chennai • Chicago • Chicago Hotel • Chicago Hotel Rock Shop • Cleveland • Cologne • Copenhagen • Cozumel • Dallas • Denver • Detroit • Dubai • Dublin • Edinburgh • Fiji • Florence • Four Winds • Foxwoods • Fukuoka • Gdansk • Glasgow • Guatemala City • Gurgaon • Hamburg • Hard Rock Direct • Helsinki • Hollywood at Universal CityWalk • Hollywood FL • Hollywood Hotel &amp; Casino • Hollywood Hotel and Casino Rock Shop • Hollywood on Hollywood Blvd • Hong Kong LKF • Hong Kong The Peak Rock Shop • Honolulu • Houston • Hurghada • Hyderabad • Ibiza • Ibiza Airport Rock Shop • Ibiza Hotel • Ibiza Hotel Rock Shop • Indianapolis • Istanbul • Jakarta • Johannesburg • Key West • Kota Kinabalu • Krakow • Kuala Lumpur • Lake Tahoe • Las Vegas • Las Vegas at Hard Rock Hotel • Lima • Lisbon • London • Louisville • Macau • Macau Hotel &amp; Casino Rock Shop • Madrid • Makati • Mall of America • Mallorca • Mallorca Airport Rock Shop • Malta • Malta Bar (Valletta) • Manchester • Marbella • Margarita • Marseille • Maui • Medellin • Melaka • Memphis • Miami • Moscow • Mumbai Andheri • Mumbai Worli • Munich • Myrtle Beach • Nabq • Nashville • Nassau • New Delhi • New Orleans • New York • Niagara Falls Canada • Niagara Falls USA • Nice • Northfield Park • Orlando • Orlando Hotel • Orlando Hotel Rock Shop • Orlando Live • Osaka • Osaka Universal • Oslo • Palm Springs Hotel • Palm Springs Hotel Rock Shop • Panama Megapolis Hotel • Panama Megapolis Hotel Rock Shop • Paris • Philadelphia • Phoenix • Phuket • Pigeon Forge • Pittsburgh • Podgorica • Prague • Pune • Punta Cana • Punta Cana - Barcelo Rock Shop • Punta Cana Hotel &amp; Casino • Punta Cana Hotel Rock Shop • Riviera Maya Golf Rock Shop • Riviera Maya Hotel • Riviera Maya Hotel Rock Shop • Rome • San Antonio • San Diego • San Diego Hotel Rock Shop • San Francisco • San Jose • Santa Cruz • Santiago • Santo Domingo • Santo Domingo Rock Shop • Seattle • Sentosa • Seoul • Sharm el Sheikh • Singapore • St Louis • St Maarten • Surfers Paradise • Sydney • Tampa • Tampa Hotel &amp; Casino • Tampa Hotel &amp; Casino Rock Shop • Tenerife • Tokyo Roppongi • Tokyo Uyeno Eki • Toronto • Vallarta Hotel • Vallarta Hotel Rock Shop • Venice • Vienna • Warsaw • Washington DC • Yankee Stadium • Yokohama</t>
  </si>
  <si>
    <t>NOT PARTICIPATING LOCATIONS</t>
  </si>
  <si>
    <t>Bali Hotel • Bali Hotel Rock Shop • Budapest • Buenos Aires Aeroparque • Gothenburg • Guam • Ho Chi Minh City • Lake Tahoe Hotel &amp; Casino • Las Vegas Hotel &amp; Casino • Macau Hotel &amp; Casino • Malta Airport • Pattaya • Pattaya Hotel • Pattaya Hotel Rock Shop • Penang • Penang Hotel • Penang Hotel Rock Shop • Rio de Janeiro • Saipan • San Diego Hotel • Singapore Airport • Singapore Hotel • Singapore Hotel Rock Shop • Sioux City Hotel &amp; Casino • Stockholm • Tulsa Hotel &amp; Casino • Vancouver Casino</t>
  </si>
  <si>
    <t>F?</t>
  </si>
  <si>
    <t>x</t>
  </si>
  <si>
    <t>opening date</t>
  </si>
  <si>
    <t>closing date</t>
  </si>
  <si>
    <t>Year of operation</t>
  </si>
  <si>
    <t>San Diego - later La Jolla</t>
  </si>
  <si>
    <t>EXTRA:</t>
  </si>
  <si>
    <t>relocated</t>
  </si>
  <si>
    <t>Hong Kong @ HK Island</t>
  </si>
  <si>
    <t>shop only, Cafe 12/2003</t>
  </si>
  <si>
    <t>Hong Kong - The Peak - shop</t>
  </si>
  <si>
    <t>count Anniversary from 1st opening</t>
  </si>
  <si>
    <t>temporarily closed</t>
  </si>
  <si>
    <t>later change to purple &amp; change dates</t>
  </si>
  <si>
    <t>???</t>
  </si>
  <si>
    <t>closed for revonation</t>
  </si>
  <si>
    <t>same location new owner?</t>
  </si>
  <si>
    <t>new counting of Anniversary for the new location</t>
  </si>
  <si>
    <t>explanation</t>
  </si>
  <si>
    <r>
      <t xml:space="preserve">dates in </t>
    </r>
    <r>
      <rPr>
        <sz val="10"/>
        <color theme="0"/>
        <rFont val="Arial"/>
        <family val="2"/>
      </rPr>
      <t>white color</t>
    </r>
    <r>
      <rPr>
        <sz val="10"/>
        <rFont val="Arial"/>
        <family val="2"/>
      </rPr>
      <t xml:space="preserve"> - month and year is known - the exact day is unknown</t>
    </r>
  </si>
  <si>
    <t>column D to H</t>
  </si>
  <si>
    <t>closed for renovation ?</t>
  </si>
  <si>
    <t>no swipe</t>
  </si>
  <si>
    <t>is in the PinCatalog, but not open</t>
  </si>
  <si>
    <t>Cafe closed 28-09-2004 - shop open until 01/2006</t>
  </si>
  <si>
    <t>the date of the new Rewards Program, with this day was a swipe possible, website exist much longer</t>
  </si>
  <si>
    <t>Copenhagen - Past Location</t>
  </si>
  <si>
    <t>twice?</t>
  </si>
  <si>
    <t>New York - 57th Street</t>
  </si>
  <si>
    <t>Cafe is closed - shop is open</t>
  </si>
  <si>
    <t>3Q 2012 deleted</t>
  </si>
  <si>
    <t>2015/07/01</t>
  </si>
  <si>
    <t>shop only in this time - 01.04.2014 cafe opening</t>
  </si>
  <si>
    <t>rename date unknown</t>
  </si>
  <si>
    <t>Kanata - later Corel Centre Ottawa</t>
  </si>
  <si>
    <t>relocated - not listed at ALL LOCATIONS</t>
  </si>
  <si>
    <t>this was opened as Kowloon - in 2004 renamed</t>
  </si>
  <si>
    <t>renovated</t>
  </si>
  <si>
    <t>Punta Langosta - (Cozumel)</t>
  </si>
  <si>
    <t>temporarily closed - 20.01.2005 reopen</t>
  </si>
  <si>
    <t>unlicensed in this time</t>
  </si>
  <si>
    <t>shop only in this time - 04.06.2010 cafe opening</t>
  </si>
  <si>
    <t>shop only - was never a cafe</t>
  </si>
  <si>
    <t>Curitiba</t>
  </si>
  <si>
    <t>Bali Airport</t>
  </si>
  <si>
    <t>Budva Rock Shop</t>
  </si>
  <si>
    <t>sell</t>
  </si>
  <si>
    <t>F-po</t>
  </si>
  <si>
    <t>F-a2</t>
  </si>
  <si>
    <t>F-a1</t>
  </si>
  <si>
    <t>Guanacaste</t>
  </si>
  <si>
    <t>Rialto Rock Shop</t>
  </si>
  <si>
    <t>ab 09-08-2015 - shop only - new Cafe later</t>
  </si>
  <si>
    <t>Name?</t>
  </si>
  <si>
    <t>same systems ID as Venice</t>
  </si>
  <si>
    <t>2015/10/01</t>
  </si>
  <si>
    <t>Busan</t>
  </si>
  <si>
    <t>2016/01/01</t>
  </si>
  <si>
    <t>Renegades</t>
  </si>
  <si>
    <t>Alice Springs</t>
  </si>
  <si>
    <t>Ayia Napa</t>
  </si>
  <si>
    <t>Bandung</t>
  </si>
  <si>
    <t>Bloemfontein</t>
  </si>
  <si>
    <t>Bochum</t>
  </si>
  <si>
    <t>Brisbane</t>
  </si>
  <si>
    <t>Chai Hai</t>
  </si>
  <si>
    <t>Chartres</t>
  </si>
  <si>
    <t>Chiang Mai</t>
  </si>
  <si>
    <t>Chersonesus</t>
  </si>
  <si>
    <t>Dar Es Salaam</t>
  </si>
  <si>
    <t>Durban</t>
  </si>
  <si>
    <t>Eilat</t>
  </si>
  <si>
    <t>Firenze</t>
  </si>
  <si>
    <t>Formentera</t>
  </si>
  <si>
    <t>Frankfurt</t>
  </si>
  <si>
    <t>Geneva</t>
  </si>
  <si>
    <t>Heidelberg</t>
  </si>
  <si>
    <t>Johannesburg*</t>
  </si>
  <si>
    <t>Jamaica</t>
  </si>
  <si>
    <t>Larnaca</t>
  </si>
  <si>
    <t>Lanzarote</t>
  </si>
  <si>
    <t>Milano</t>
  </si>
  <si>
    <t>Mombasa</t>
  </si>
  <si>
    <t>Nairobi</t>
  </si>
  <si>
    <t>Nuremberg</t>
  </si>
  <si>
    <t>Okinawa</t>
  </si>
  <si>
    <t>Paros</t>
  </si>
  <si>
    <t>Protaras</t>
  </si>
  <si>
    <t>Phnom Phen</t>
  </si>
  <si>
    <t>Piraeus</t>
  </si>
  <si>
    <t>Rota</t>
  </si>
  <si>
    <t>Rhodes</t>
  </si>
  <si>
    <t>Sao Paulo</t>
  </si>
  <si>
    <t>Saigon</t>
  </si>
  <si>
    <t>Salzburg</t>
  </si>
  <si>
    <t>Seapoint</t>
  </si>
  <si>
    <t>The old Johannesburg café was not completely renegade.</t>
  </si>
  <si>
    <t>It did have some legal rights to use the name but not the Hard Rock logo,</t>
  </si>
  <si>
    <t>which is why they had green cursive writing on their logos.</t>
  </si>
  <si>
    <t>I have heard this from the franchisee and heard it verified,</t>
  </si>
  <si>
    <t>in a backhanded kind of way, during an interview with a Hard Rock International executive.</t>
  </si>
  <si>
    <t>There are probably a few more that aren’t on the list.</t>
  </si>
  <si>
    <t>Note- The Hard Rock Café in Empire, Colorado is not a renegade café.</t>
  </si>
  <si>
    <t>It is a restaurant that has been operating since 1934,</t>
  </si>
  <si>
    <t>well before either Peter or Isaac were gleams in their fathers eyes.</t>
  </si>
  <si>
    <t>For more info - http://www.originalhrc.com/</t>
  </si>
  <si>
    <t>xx.02.1999</t>
  </si>
  <si>
    <t>xx.09.2003</t>
  </si>
  <si>
    <t>xx.08.2007</t>
  </si>
  <si>
    <t>xx.01.2003</t>
  </si>
  <si>
    <t>is an official Cafe now</t>
  </si>
  <si>
    <t>was in 1996 open</t>
  </si>
  <si>
    <t>Buenos Aires Aeroparque Rock Shop</t>
  </si>
  <si>
    <t>Goa Hotel</t>
  </si>
  <si>
    <t>Goa Hotel Rock Shop</t>
  </si>
  <si>
    <t>reopening 17-12-2015 in same location</t>
  </si>
  <si>
    <t>Lagos</t>
  </si>
  <si>
    <t>Ezeiza Rock Shop</t>
  </si>
  <si>
    <t>at Buenos Aires Ezeiza Airport</t>
  </si>
  <si>
    <t>Port EL Kantaoui</t>
  </si>
  <si>
    <t>12/2015 ?</t>
  </si>
  <si>
    <t>Montego Bay Airport Rock Shop</t>
  </si>
  <si>
    <t>Vientiane</t>
  </si>
  <si>
    <t>Montego Bay</t>
  </si>
  <si>
    <t>closed in 01/2016 ????</t>
  </si>
  <si>
    <t>Punta Cana Airport Rock Shop</t>
  </si>
  <si>
    <t>2016/04/01</t>
  </si>
  <si>
    <t>after relocation in 1997 / a new owner in same location in 2016</t>
  </si>
  <si>
    <t>2016/07/01</t>
  </si>
  <si>
    <t>reopening at new location</t>
  </si>
  <si>
    <t>Seville</t>
  </si>
  <si>
    <t>Koh Sumai</t>
  </si>
  <si>
    <t>VIP Rewards Program ends</t>
  </si>
  <si>
    <t>new Rewards Program starts - only Hotel points</t>
  </si>
  <si>
    <t>Hard Rock Online has a new face - it's outsourced - https://www.districtlines.com/Hard-Rock/ - no longer a swipe</t>
  </si>
  <si>
    <t>Kotor Rock Shop</t>
  </si>
  <si>
    <t>http://www.fundinguniverse.com/company-histories/hard-rock-cafe-international-inc-history/</t>
  </si>
  <si>
    <t>is removed (in 2015 ?), but it's count if you have a purchase</t>
  </si>
  <si>
    <t>Tbilisi</t>
  </si>
  <si>
    <t>2016/10/01</t>
  </si>
  <si>
    <t>F-o</t>
  </si>
  <si>
    <t>Hard Rock Hotel Las Vegas / Sioux City / Vancouver</t>
  </si>
  <si>
    <t>Istiklal Rock Shop</t>
  </si>
  <si>
    <t>Podgorica + Montenegro pins</t>
  </si>
  <si>
    <t>Tampa Bay Airport (TPA)</t>
  </si>
  <si>
    <t>never open</t>
  </si>
  <si>
    <t>New England Hotel &amp; Casino</t>
  </si>
  <si>
    <t>Iguazu</t>
  </si>
  <si>
    <t>Budapest Airport</t>
  </si>
  <si>
    <t>Daytona Beach Hotel</t>
  </si>
  <si>
    <t>Tenerife Airport</t>
  </si>
  <si>
    <t>Ibiza Airport</t>
  </si>
  <si>
    <t>Mallorca Airport</t>
  </si>
  <si>
    <t>Hard Rock Stadium</t>
  </si>
  <si>
    <t>home of the Miami Dolphins and University of Miami Hurricanes</t>
  </si>
  <si>
    <t>Baku</t>
  </si>
  <si>
    <t>Bengaluru (Bangalore)</t>
  </si>
  <si>
    <t>Makati (Manila)</t>
  </si>
  <si>
    <t>Nicosia (Cyprus)</t>
  </si>
  <si>
    <t>Las Vegas The Original</t>
  </si>
  <si>
    <t>Surfers Paradise (Gold Coast)</t>
  </si>
  <si>
    <t>Miami Gardens Stadium</t>
  </si>
  <si>
    <t>Dubai Hotel</t>
  </si>
  <si>
    <t>Lyon</t>
  </si>
  <si>
    <t>Porto</t>
  </si>
  <si>
    <t>Tenerife Hotel</t>
  </si>
  <si>
    <t>Hangzhou</t>
  </si>
  <si>
    <t>Pretoria</t>
  </si>
  <si>
    <t>Shenzhen Hotel</t>
  </si>
  <si>
    <t>Ushuaia</t>
  </si>
  <si>
    <t>Valencia</t>
  </si>
  <si>
    <t>Yangon</t>
  </si>
  <si>
    <t>HARD ROCK INTERNATIONAL ANNOUNCES GLOBAL RIGHTS REACQUISITION</t>
  </si>
  <si>
    <t>http://news.hardrockhotels.com/hard-rock-international-announces-global-rights-reacquisition/</t>
  </si>
  <si>
    <t>2017/01/01</t>
  </si>
  <si>
    <t>PARTICIPATING HOTELS</t>
  </si>
  <si>
    <t>Be sure to present your Rewards ID to receive benefits at the following participating locations:</t>
  </si>
  <si>
    <t>PARTICIPATING CAFES &amp; ROCK SHOPS</t>
  </si>
  <si>
    <t>Budapest Airport Rock Shop</t>
  </si>
  <si>
    <t>Koh Samui</t>
  </si>
  <si>
    <t>Port El Kantaoui</t>
  </si>
  <si>
    <t>Tampa Airport</t>
  </si>
  <si>
    <t>Not Participating Locations</t>
  </si>
  <si>
    <t>closed for Winter season</t>
  </si>
  <si>
    <t>Punta Cana Golf Club</t>
  </si>
  <si>
    <t>Riviera Maya Golf Club</t>
  </si>
  <si>
    <t>Hong Kong Peak</t>
  </si>
  <si>
    <t>Punta Cana Airport Terminal B Rock Shop</t>
  </si>
  <si>
    <t>Punta Cana Airport Terminal A Rock Shop</t>
  </si>
  <si>
    <t>Rome Vatican Rock Shop</t>
  </si>
  <si>
    <t>it's only near Vatican</t>
  </si>
  <si>
    <t>Hard Rock Cafe Vientiane will be closed for a refresh and revamp from December 2nd through December 28th. Additionally, the cafe is going through an ownership transition, and will now be owned and operated by Lao Beverage Sole Company Limited, owners of various other successful food and beverage franchises and concepts throughout Laos.</t>
  </si>
  <si>
    <t>https://pinclub.hardrock.com/catalog.aspx?searchValues=1&amp;pinView=1&amp;pinLocation=Baku</t>
  </si>
  <si>
    <t>2017/04/01</t>
  </si>
  <si>
    <t>Hard Rock Cafe Vientiane - Rock Shop is open - Cafe not - accept only cash - Kip US$ Thai Bhat</t>
  </si>
  <si>
    <t>https://pinclub.hardrock.com/catalog.aspx?searchValues=1&amp;pinView=1&amp;pinLocation=Santo Domingo Live</t>
  </si>
  <si>
    <t>Santo Domingo Live</t>
  </si>
  <si>
    <t>HRC Ibiza - "Closet from October 16-2016  untill April 07-2017" exact this text at the door</t>
  </si>
  <si>
    <t>end 2016?</t>
  </si>
  <si>
    <t>2017/07/01</t>
  </si>
  <si>
    <t>Stockholm - Gamla Stan</t>
  </si>
  <si>
    <t>Copenhagen - Langeland Shop</t>
  </si>
  <si>
    <t>2004</t>
  </si>
  <si>
    <t>2006</t>
  </si>
  <si>
    <t>2001</t>
  </si>
  <si>
    <t>Houston Airport</t>
  </si>
  <si>
    <t>F-m</t>
  </si>
  <si>
    <t>Innsbruck</t>
  </si>
  <si>
    <t>Andorra</t>
  </si>
  <si>
    <t>Wroclaw</t>
  </si>
  <si>
    <t>Chengdu</t>
  </si>
  <si>
    <t>2017/10/01</t>
  </si>
  <si>
    <t>Punta Cana Blue Mall</t>
  </si>
  <si>
    <t>relocation of Punta Cana, but at this date the Rock Shop in Punta Cana is always open</t>
  </si>
  <si>
    <t>2015 ?</t>
  </si>
  <si>
    <t>shop is open</t>
  </si>
  <si>
    <t>La Paz</t>
  </si>
  <si>
    <t>Phnom Penh</t>
  </si>
  <si>
    <t>Northfield Park Live</t>
  </si>
  <si>
    <t>Venezia</t>
  </si>
  <si>
    <t>??.??.????</t>
  </si>
  <si>
    <t>Davos Hotel</t>
  </si>
  <si>
    <t>Managua Live</t>
  </si>
  <si>
    <t>2018/01/01</t>
  </si>
  <si>
    <t>Davos Hotel Rock Shop</t>
  </si>
  <si>
    <t>Atlantic City Hotel &amp; Casino</t>
  </si>
  <si>
    <t>Kolkata</t>
  </si>
  <si>
    <t>Hollywood FL Live</t>
  </si>
  <si>
    <t>Ulaanbaatar</t>
  </si>
  <si>
    <t>Cordoba Rock Shop</t>
  </si>
  <si>
    <t>Shop only - Cafe maybe 6 months later</t>
  </si>
  <si>
    <t>Buenos Aires Ezeiza Airport</t>
  </si>
  <si>
    <t>Cordoba</t>
  </si>
  <si>
    <t>F-I1</t>
  </si>
  <si>
    <t>F-I2</t>
  </si>
  <si>
    <t>Gothenburg / Helsinki / Oslo/ Stockholm</t>
  </si>
  <si>
    <t>www.palladiumhotelgroup.com</t>
  </si>
  <si>
    <t>BARISTA S A</t>
  </si>
  <si>
    <t>Podgirica / Budva / Kotor // Dubai // Abu Dhabi</t>
  </si>
  <si>
    <t>Andheri / Bengaluru / Chennai / Hyderabad / Gurgaon / Mumbai / New Delhi / Pune</t>
  </si>
  <si>
    <t>Ho Chi Minh City / Hong Kong LKF / Hong Kong The Peak / Macau</t>
  </si>
  <si>
    <t>Mallorca / Marbella / Valencia</t>
  </si>
  <si>
    <t>Ibiza / Ibiza Airport</t>
  </si>
  <si>
    <t>Ibiza Hotel / Tenerife Hotel</t>
  </si>
  <si>
    <t>2018/04/01</t>
  </si>
  <si>
    <t>F-ch</t>
  </si>
  <si>
    <t>www.hrcplc.co.uk</t>
  </si>
  <si>
    <t>HRC World PLC is a company registered in  England &amp; Wales  which, through its operating subsidiaries, holds the franchise to develop and operate cafes under the "Hard Rock Cafe" brand in the Peoples Republic of China.</t>
  </si>
  <si>
    <t>China / Taiwan - Shenzhen / Hangzhou</t>
  </si>
  <si>
    <t>F-day</t>
  </si>
  <si>
    <t>Summit Hospitality Management Group</t>
  </si>
  <si>
    <t>Tianjin</t>
  </si>
  <si>
    <t>departure of Jordan Rosenblatt as Director of Cafe Marketing at Hard Rock Int'l</t>
  </si>
  <si>
    <t>Punta Cana Airport</t>
  </si>
  <si>
    <t>Dubai Airport</t>
  </si>
  <si>
    <t>Northfield Park Rocksino Rock Shop</t>
  </si>
  <si>
    <t>swipe is possible since around 1st March 2018</t>
  </si>
  <si>
    <t>Daytona Beach Hotel Rock Shop</t>
  </si>
  <si>
    <t>Lyon Airport Rock Shop</t>
  </si>
  <si>
    <t>temprary for 6 months?</t>
  </si>
  <si>
    <t>Angkor Airport</t>
  </si>
  <si>
    <t>in 2000</t>
  </si>
  <si>
    <t>starting pins made by Pin USA &amp; Pin Craft</t>
  </si>
  <si>
    <t>Hamburg // Gdansk / Krakow / Warsaw / Wroclaw // Budapest</t>
  </si>
  <si>
    <t>Gramado</t>
  </si>
  <si>
    <t>Lyon Airport</t>
  </si>
  <si>
    <t>2018/07/01</t>
  </si>
  <si>
    <t>Mendoza</t>
  </si>
  <si>
    <t>Hard Rock Hotel Davos - season closing - until 12-06-2018</t>
  </si>
  <si>
    <t>reopening' in Apr(?) 2018 - manual swipe</t>
  </si>
  <si>
    <t>St. Petersburg</t>
  </si>
  <si>
    <t>https://pinclub.hardrock.com/catalog.aspx?searchValues=1&amp;pinView=1&amp;pinLocation=St.+Petersburg</t>
  </si>
  <si>
    <t>visible shared lockers</t>
  </si>
</sst>
</file>

<file path=xl/styles.xml><?xml version="1.0" encoding="utf-8"?>
<styleSheet xmlns="http://schemas.openxmlformats.org/spreadsheetml/2006/main">
  <numFmts count="7">
    <numFmt numFmtId="164" formatCode="#,##0;;#"/>
    <numFmt numFmtId="165" formatCode="mm/dd/yyyy;@"/>
    <numFmt numFmtId="166" formatCode="0.0"/>
    <numFmt numFmtId="167" formatCode="[$-407]mmm/\ yy;@"/>
    <numFmt numFmtId="168" formatCode="0.0000"/>
    <numFmt numFmtId="169" formatCode="yy"/>
    <numFmt numFmtId="170" formatCode="dd/mm/yy"/>
  </numFmts>
  <fonts count="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b/>
      <sz val="10"/>
      <color indexed="10"/>
      <name val="Arial"/>
      <family val="2"/>
    </font>
    <font>
      <b/>
      <sz val="10"/>
      <color indexed="17"/>
      <name val="Arial"/>
      <family val="2"/>
    </font>
    <font>
      <sz val="10"/>
      <color indexed="9"/>
      <name val="Arial"/>
      <family val="2"/>
    </font>
    <font>
      <sz val="10"/>
      <color indexed="8"/>
      <name val="Arial"/>
      <family val="2"/>
    </font>
    <font>
      <sz val="8"/>
      <color indexed="81"/>
      <name val="Tahoma"/>
      <family val="2"/>
    </font>
    <font>
      <b/>
      <sz val="8"/>
      <color indexed="81"/>
      <name val="Tahoma"/>
      <family val="2"/>
    </font>
    <font>
      <sz val="10"/>
      <name val="Arial"/>
      <family val="2"/>
    </font>
    <font>
      <b/>
      <sz val="10"/>
      <name val="Arial"/>
      <family val="2"/>
    </font>
    <font>
      <sz val="10"/>
      <color indexed="8"/>
      <name val="Arial"/>
      <family val="2"/>
    </font>
    <font>
      <sz val="10"/>
      <color indexed="8"/>
      <name val="Arial"/>
      <family val="2"/>
    </font>
    <font>
      <b/>
      <sz val="10"/>
      <color theme="0"/>
      <name val="Arial"/>
      <family val="2"/>
    </font>
    <font>
      <u/>
      <sz val="10"/>
      <color theme="10"/>
      <name val="Arial"/>
      <family val="2"/>
    </font>
    <font>
      <b/>
      <sz val="18"/>
      <name val="Arial"/>
      <family val="2"/>
    </font>
    <font>
      <u/>
      <sz val="10"/>
      <color theme="10"/>
      <name val="Arial"/>
      <family val="2"/>
    </font>
    <font>
      <sz val="10"/>
      <color theme="0"/>
      <name val="Arial"/>
      <family val="2"/>
    </font>
    <font>
      <sz val="10"/>
      <color indexed="8"/>
      <name val="Arial"/>
      <family val="2"/>
    </font>
    <font>
      <sz val="10"/>
      <color rgb="FFFFFFFF"/>
      <name val="Arial"/>
      <family val="2"/>
    </font>
    <font>
      <b/>
      <sz val="13.5"/>
      <name val="Arial"/>
      <family val="2"/>
    </font>
    <font>
      <sz val="10"/>
      <color rgb="FF000000"/>
      <name val="Arial"/>
      <family val="2"/>
    </font>
    <font>
      <sz val="10"/>
      <color indexed="8"/>
      <name val="Arial"/>
    </font>
  </fonts>
  <fills count="30">
    <fill>
      <patternFill patternType="none"/>
    </fill>
    <fill>
      <patternFill patternType="gray125"/>
    </fill>
    <fill>
      <patternFill patternType="solid">
        <fgColor indexed="45"/>
        <bgColor indexed="64"/>
      </patternFill>
    </fill>
    <fill>
      <patternFill patternType="solid">
        <fgColor indexed="10"/>
        <bgColor indexed="64"/>
      </patternFill>
    </fill>
    <fill>
      <patternFill patternType="solid">
        <fgColor indexed="17"/>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8"/>
        <bgColor indexed="64"/>
      </patternFill>
    </fill>
    <fill>
      <patternFill patternType="solid">
        <fgColor indexed="12"/>
        <bgColor indexed="64"/>
      </patternFill>
    </fill>
    <fill>
      <patternFill patternType="solid">
        <fgColor indexed="13"/>
        <bgColor indexed="8"/>
      </patternFill>
    </fill>
    <fill>
      <patternFill patternType="solid">
        <fgColor indexed="14"/>
        <bgColor indexed="8"/>
      </patternFill>
    </fill>
    <fill>
      <patternFill patternType="solid">
        <fgColor indexed="10"/>
        <bgColor indexed="8"/>
      </patternFill>
    </fill>
    <fill>
      <patternFill patternType="solid">
        <fgColor rgb="FFFFFF00"/>
        <bgColor indexed="64"/>
      </patternFill>
    </fill>
    <fill>
      <patternFill patternType="solid">
        <fgColor rgb="FFFF0000"/>
        <bgColor indexed="64"/>
      </patternFill>
    </fill>
    <fill>
      <patternFill patternType="solid">
        <fgColor rgb="FFFFFF00"/>
        <bgColor indexed="8"/>
      </patternFill>
    </fill>
    <fill>
      <patternFill patternType="solid">
        <fgColor rgb="FFFF00FF"/>
        <bgColor indexed="64"/>
      </patternFill>
    </fill>
    <fill>
      <patternFill patternType="solid">
        <fgColor rgb="FF92D050"/>
        <bgColor indexed="64"/>
      </patternFill>
    </fill>
    <fill>
      <patternFill patternType="solid">
        <fgColor rgb="FF0070C0"/>
        <bgColor indexed="64"/>
      </patternFill>
    </fill>
    <fill>
      <patternFill patternType="solid">
        <fgColor rgb="FF00B050"/>
        <bgColor indexed="64"/>
      </patternFill>
    </fill>
    <fill>
      <patternFill patternType="solid">
        <fgColor rgb="FFFFC000"/>
        <bgColor indexed="64"/>
      </patternFill>
    </fill>
    <fill>
      <patternFill patternType="solid">
        <fgColor theme="0" tint="-0.249977111117893"/>
        <bgColor indexed="64"/>
      </patternFill>
    </fill>
    <fill>
      <patternFill patternType="solid">
        <fgColor rgb="FF7030A0"/>
        <bgColor indexed="64"/>
      </patternFill>
    </fill>
    <fill>
      <patternFill patternType="solid">
        <fgColor theme="0" tint="-0.34998626667073579"/>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1"/>
        <bgColor indexed="64"/>
      </patternFill>
    </fill>
    <fill>
      <patternFill patternType="solid">
        <fgColor rgb="FFFFFFFF"/>
        <bgColor indexed="64"/>
      </patternFill>
    </fill>
  </fills>
  <borders count="23">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22"/>
      </right>
      <top/>
      <bottom/>
      <diagonal/>
    </border>
  </borders>
  <cellStyleXfs count="43">
    <xf numFmtId="0" fontId="0" fillId="0" borderId="0"/>
    <xf numFmtId="0" fontId="45" fillId="0" borderId="0"/>
    <xf numFmtId="0" fontId="38" fillId="0" borderId="0"/>
    <xf numFmtId="0" fontId="37" fillId="0" borderId="0"/>
    <xf numFmtId="0" fontId="53" fillId="0" borderId="0" applyNumberFormat="0" applyFill="0" applyBorder="0" applyAlignment="0" applyProtection="0">
      <alignment vertical="top"/>
      <protection locked="0"/>
    </xf>
    <xf numFmtId="0" fontId="36" fillId="0" borderId="0"/>
    <xf numFmtId="0" fontId="35" fillId="0" borderId="0"/>
    <xf numFmtId="0" fontId="57"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61"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316">
    <xf numFmtId="0" fontId="0" fillId="0" borderId="0" xfId="0"/>
    <xf numFmtId="0" fontId="0" fillId="0" borderId="0" xfId="0" applyAlignment="1"/>
    <xf numFmtId="164" fontId="0" fillId="0" borderId="0" xfId="0" applyNumberFormat="1" applyAlignment="1"/>
    <xf numFmtId="3" fontId="0" fillId="0" borderId="0" xfId="0" applyNumberFormat="1" applyAlignment="1"/>
    <xf numFmtId="3" fontId="41" fillId="0" borderId="0" xfId="0" applyNumberFormat="1" applyFont="1" applyAlignment="1"/>
    <xf numFmtId="164" fontId="0" fillId="2" borderId="0" xfId="0" applyNumberFormat="1" applyFill="1" applyAlignment="1"/>
    <xf numFmtId="0" fontId="0" fillId="2" borderId="0" xfId="0" applyFill="1" applyAlignment="1"/>
    <xf numFmtId="3" fontId="0" fillId="3" borderId="0" xfId="0" applyNumberFormat="1" applyFill="1" applyAlignment="1"/>
    <xf numFmtId="0" fontId="0" fillId="3" borderId="0" xfId="0" applyFill="1" applyAlignment="1"/>
    <xf numFmtId="164" fontId="0" fillId="3" borderId="0" xfId="0" applyNumberFormat="1" applyFill="1" applyAlignment="1"/>
    <xf numFmtId="0" fontId="0" fillId="0" borderId="0" xfId="0" applyFill="1" applyAlignment="1"/>
    <xf numFmtId="0" fontId="42" fillId="0" borderId="2" xfId="0" applyFont="1" applyBorder="1" applyAlignment="1"/>
    <xf numFmtId="3" fontId="0" fillId="0" borderId="3" xfId="0" applyNumberFormat="1" applyBorder="1" applyAlignment="1"/>
    <xf numFmtId="164" fontId="0" fillId="0" borderId="3" xfId="0" applyNumberFormat="1" applyBorder="1" applyAlignment="1"/>
    <xf numFmtId="0" fontId="0" fillId="0" borderId="3" xfId="0" applyBorder="1" applyAlignment="1"/>
    <xf numFmtId="0" fontId="0" fillId="0" borderId="4" xfId="0" applyBorder="1" applyAlignment="1"/>
    <xf numFmtId="0" fontId="0" fillId="0" borderId="5" xfId="0" applyBorder="1" applyAlignment="1"/>
    <xf numFmtId="3" fontId="0" fillId="0" borderId="0" xfId="0" applyNumberFormat="1" applyBorder="1" applyAlignment="1"/>
    <xf numFmtId="164" fontId="0" fillId="0" borderId="0" xfId="0" applyNumberFormat="1" applyBorder="1" applyAlignment="1"/>
    <xf numFmtId="0" fontId="0" fillId="0" borderId="0" xfId="0" applyBorder="1" applyAlignment="1"/>
    <xf numFmtId="0" fontId="0" fillId="0" borderId="6" xfId="0" applyBorder="1" applyAlignment="1"/>
    <xf numFmtId="164" fontId="0" fillId="2" borderId="0" xfId="0" applyNumberFormat="1" applyFill="1" applyBorder="1" applyAlignment="1"/>
    <xf numFmtId="0" fontId="0" fillId="2" borderId="0" xfId="0" applyFill="1" applyBorder="1" applyAlignment="1"/>
    <xf numFmtId="0" fontId="0" fillId="2" borderId="6" xfId="0" applyFill="1" applyBorder="1" applyAlignment="1"/>
    <xf numFmtId="0" fontId="0" fillId="0" borderId="5" xfId="0" quotePrefix="1" applyBorder="1" applyAlignment="1"/>
    <xf numFmtId="0" fontId="0" fillId="0" borderId="7" xfId="0" applyBorder="1" applyAlignment="1"/>
    <xf numFmtId="3" fontId="42" fillId="0" borderId="8" xfId="0" applyNumberFormat="1" applyFont="1" applyBorder="1" applyAlignment="1"/>
    <xf numFmtId="0" fontId="0" fillId="0" borderId="8" xfId="0" applyBorder="1" applyAlignment="1"/>
    <xf numFmtId="0" fontId="0" fillId="0" borderId="9" xfId="0" applyBorder="1" applyAlignment="1"/>
    <xf numFmtId="0" fontId="0" fillId="0" borderId="2" xfId="0" applyBorder="1" applyAlignment="1"/>
    <xf numFmtId="3" fontId="42" fillId="0" borderId="3" xfId="0" applyNumberFormat="1" applyFont="1" applyBorder="1" applyAlignment="1"/>
    <xf numFmtId="164" fontId="42" fillId="0" borderId="3" xfId="0" applyNumberFormat="1" applyFont="1" applyBorder="1" applyAlignment="1"/>
    <xf numFmtId="0" fontId="42" fillId="0" borderId="3" xfId="0" applyFont="1" applyBorder="1" applyAlignment="1"/>
    <xf numFmtId="164" fontId="42" fillId="0" borderId="8" xfId="0" applyNumberFormat="1" applyFont="1" applyBorder="1" applyAlignment="1"/>
    <xf numFmtId="0" fontId="42" fillId="0" borderId="8" xfId="0" applyFont="1" applyBorder="1" applyAlignment="1"/>
    <xf numFmtId="0" fontId="41" fillId="0" borderId="0" xfId="0" applyFont="1" applyBorder="1" applyAlignment="1"/>
    <xf numFmtId="0" fontId="0" fillId="0" borderId="0" xfId="0" quotePrefix="1" applyBorder="1" applyAlignment="1"/>
    <xf numFmtId="0" fontId="43" fillId="0" borderId="0" xfId="0" applyFont="1" applyBorder="1" applyAlignment="1"/>
    <xf numFmtId="0" fontId="0" fillId="5" borderId="0" xfId="0" applyFill="1" applyAlignment="1"/>
    <xf numFmtId="3" fontId="0" fillId="4" borderId="0" xfId="0" applyNumberFormat="1" applyFill="1" applyAlignment="1"/>
    <xf numFmtId="3" fontId="0" fillId="0" borderId="0" xfId="0" applyNumberFormat="1" applyFill="1" applyAlignment="1"/>
    <xf numFmtId="165" fontId="0" fillId="0" borderId="0" xfId="0" applyNumberFormat="1" applyFill="1" applyAlignment="1"/>
    <xf numFmtId="0" fontId="39" fillId="0" borderId="0" xfId="0" applyFont="1" applyFill="1" applyAlignment="1"/>
    <xf numFmtId="3" fontId="0" fillId="5" borderId="0" xfId="0" applyNumberFormat="1" applyFill="1" applyAlignment="1"/>
    <xf numFmtId="0" fontId="0" fillId="6" borderId="0" xfId="0" applyFill="1" applyAlignment="1"/>
    <xf numFmtId="3" fontId="0" fillId="6" borderId="0" xfId="0" applyNumberFormat="1" applyFill="1" applyAlignment="1"/>
    <xf numFmtId="0" fontId="39" fillId="3" borderId="0" xfId="0" applyFont="1" applyFill="1" applyAlignment="1"/>
    <xf numFmtId="165" fontId="0" fillId="0" borderId="0" xfId="0" quotePrefix="1" applyNumberFormat="1" applyFill="1" applyAlignment="1"/>
    <xf numFmtId="0" fontId="42" fillId="0" borderId="0" xfId="0" applyFont="1" applyBorder="1" applyAlignment="1"/>
    <xf numFmtId="3" fontId="42" fillId="0" borderId="0" xfId="0" applyNumberFormat="1" applyFont="1" applyBorder="1" applyAlignment="1"/>
    <xf numFmtId="0" fontId="0" fillId="4" borderId="0" xfId="0" applyFill="1" applyAlignment="1"/>
    <xf numFmtId="0" fontId="0" fillId="7" borderId="0" xfId="0" applyFill="1" applyAlignment="1"/>
    <xf numFmtId="3" fontId="0" fillId="7" borderId="0" xfId="0" applyNumberFormat="1" applyFill="1" applyAlignment="1"/>
    <xf numFmtId="3" fontId="0" fillId="2" borderId="0" xfId="0" applyNumberFormat="1" applyFill="1" applyAlignment="1"/>
    <xf numFmtId="0" fontId="39" fillId="5" borderId="0" xfId="0" applyFont="1" applyFill="1" applyAlignment="1"/>
    <xf numFmtId="0" fontId="0" fillId="3" borderId="10" xfId="0" applyFill="1" applyBorder="1" applyAlignment="1"/>
    <xf numFmtId="0" fontId="0" fillId="3" borderId="11" xfId="0" applyFill="1" applyBorder="1" applyAlignment="1"/>
    <xf numFmtId="0" fontId="0" fillId="0" borderId="0" xfId="0" quotePrefix="1" applyFill="1" applyAlignment="1"/>
    <xf numFmtId="0" fontId="44" fillId="8" borderId="0" xfId="0" applyFont="1" applyFill="1" applyAlignment="1"/>
    <xf numFmtId="0" fontId="0" fillId="9" borderId="0" xfId="0" applyFill="1" applyAlignment="1"/>
    <xf numFmtId="166" fontId="0" fillId="0" borderId="0" xfId="0" applyNumberFormat="1" applyAlignment="1"/>
    <xf numFmtId="0" fontId="39" fillId="0" borderId="0" xfId="0" applyFont="1" applyAlignment="1"/>
    <xf numFmtId="3" fontId="39" fillId="0" borderId="0" xfId="0" applyNumberFormat="1" applyFont="1" applyBorder="1" applyAlignment="1"/>
    <xf numFmtId="0" fontId="45" fillId="0" borderId="1" xfId="1" applyFont="1" applyFill="1" applyBorder="1" applyAlignment="1">
      <alignment horizontal="right" wrapText="1"/>
    </xf>
    <xf numFmtId="0" fontId="0" fillId="0" borderId="0" xfId="0" applyFill="1" applyBorder="1" applyAlignment="1"/>
    <xf numFmtId="0" fontId="48" fillId="0" borderId="0" xfId="0" applyFont="1" applyBorder="1" applyAlignment="1"/>
    <xf numFmtId="0" fontId="48" fillId="0" borderId="0" xfId="0" applyFont="1" applyFill="1" applyBorder="1" applyAlignment="1"/>
    <xf numFmtId="0" fontId="0" fillId="0" borderId="3" xfId="0" quotePrefix="1" applyBorder="1" applyAlignment="1"/>
    <xf numFmtId="0" fontId="0" fillId="0" borderId="4" xfId="0" quotePrefix="1" applyBorder="1" applyAlignment="1"/>
    <xf numFmtId="0" fontId="0" fillId="0" borderId="6" xfId="0" quotePrefix="1" applyBorder="1" applyAlignment="1"/>
    <xf numFmtId="0" fontId="48" fillId="0" borderId="8" xfId="0" applyFont="1" applyFill="1" applyBorder="1" applyAlignment="1"/>
    <xf numFmtId="0" fontId="48" fillId="0" borderId="3" xfId="0" applyFont="1" applyBorder="1" applyAlignment="1"/>
    <xf numFmtId="0" fontId="0" fillId="0" borderId="0" xfId="0" quotePrefix="1" applyFill="1" applyBorder="1" applyAlignment="1"/>
    <xf numFmtId="0" fontId="0" fillId="3" borderId="12" xfId="0" applyFill="1" applyBorder="1" applyAlignment="1"/>
    <xf numFmtId="3" fontId="0" fillId="0" borderId="0" xfId="0" applyNumberFormat="1" applyFill="1" applyBorder="1" applyAlignment="1"/>
    <xf numFmtId="0" fontId="49" fillId="0" borderId="6" xfId="0" applyFont="1" applyFill="1" applyBorder="1" applyAlignment="1"/>
    <xf numFmtId="0" fontId="45" fillId="10" borderId="1" xfId="1" applyFont="1" applyFill="1" applyBorder="1" applyAlignment="1">
      <alignment horizontal="right" wrapText="1"/>
    </xf>
    <xf numFmtId="0" fontId="45" fillId="0" borderId="1" xfId="1" applyFont="1" applyFill="1" applyBorder="1" applyAlignment="1">
      <alignment horizontal="right"/>
    </xf>
    <xf numFmtId="0" fontId="45" fillId="11" borderId="1" xfId="1" applyFont="1" applyFill="1" applyBorder="1" applyAlignment="1">
      <alignment horizontal="right"/>
    </xf>
    <xf numFmtId="0" fontId="45" fillId="12" borderId="1" xfId="1" applyFont="1" applyFill="1" applyBorder="1" applyAlignment="1">
      <alignment horizontal="right" wrapText="1"/>
    </xf>
    <xf numFmtId="167" fontId="0" fillId="0" borderId="0" xfId="0" applyNumberFormat="1"/>
    <xf numFmtId="168" fontId="0" fillId="0" borderId="0" xfId="0" applyNumberFormat="1"/>
    <xf numFmtId="0" fontId="48" fillId="0" borderId="0" xfId="0" applyFont="1"/>
    <xf numFmtId="0" fontId="45" fillId="13" borderId="1" xfId="1" applyFont="1" applyFill="1" applyBorder="1" applyAlignment="1">
      <alignment horizontal="right"/>
    </xf>
    <xf numFmtId="0" fontId="0" fillId="13" borderId="0" xfId="0" applyFill="1" applyAlignment="1"/>
    <xf numFmtId="0" fontId="40" fillId="0" borderId="0" xfId="0" applyFont="1"/>
    <xf numFmtId="0" fontId="50" fillId="0" borderId="1" xfId="1" applyFont="1" applyFill="1" applyBorder="1" applyAlignment="1">
      <alignment horizontal="right" wrapText="1"/>
    </xf>
    <xf numFmtId="0" fontId="0" fillId="14" borderId="0" xfId="0" applyFill="1" applyAlignment="1"/>
    <xf numFmtId="0" fontId="45" fillId="13" borderId="1" xfId="1" applyFont="1" applyFill="1" applyBorder="1" applyAlignment="1">
      <alignment horizontal="right" wrapText="1"/>
    </xf>
    <xf numFmtId="3" fontId="0" fillId="13" borderId="0" xfId="0" applyNumberFormat="1" applyFill="1" applyAlignment="1"/>
    <xf numFmtId="0" fontId="40" fillId="0" borderId="0" xfId="0" quotePrefix="1" applyFont="1" applyFill="1" applyAlignment="1"/>
    <xf numFmtId="0" fontId="45" fillId="15" borderId="1" xfId="1" applyFont="1" applyFill="1" applyBorder="1" applyAlignment="1">
      <alignment horizontal="right"/>
    </xf>
    <xf numFmtId="0" fontId="40" fillId="0" borderId="0" xfId="0" applyFont="1" applyFill="1" applyAlignment="1"/>
    <xf numFmtId="0" fontId="40" fillId="0" borderId="0" xfId="0" applyFont="1" applyAlignment="1"/>
    <xf numFmtId="0" fontId="51" fillId="0" borderId="1" xfId="1" applyFont="1" applyFill="1" applyBorder="1" applyAlignment="1">
      <alignment horizontal="right" wrapText="1"/>
    </xf>
    <xf numFmtId="0" fontId="51" fillId="0" borderId="13" xfId="1" applyFont="1" applyFill="1" applyBorder="1" applyAlignment="1">
      <alignment horizontal="right" wrapText="1"/>
    </xf>
    <xf numFmtId="0" fontId="51" fillId="0" borderId="0" xfId="1" applyFont="1" applyFill="1" applyBorder="1" applyAlignment="1">
      <alignment horizontal="right" wrapText="1"/>
    </xf>
    <xf numFmtId="0" fontId="45" fillId="0" borderId="0" xfId="1" applyFont="1" applyFill="1" applyBorder="1" applyAlignment="1">
      <alignment horizontal="right" wrapText="1"/>
    </xf>
    <xf numFmtId="0" fontId="51" fillId="13" borderId="1" xfId="1" applyFont="1" applyFill="1" applyBorder="1" applyAlignment="1">
      <alignment horizontal="right" wrapText="1"/>
    </xf>
    <xf numFmtId="3" fontId="40" fillId="4" borderId="0" xfId="0" applyNumberFormat="1" applyFont="1" applyFill="1" applyAlignment="1"/>
    <xf numFmtId="0" fontId="0" fillId="0" borderId="6" xfId="0" applyFill="1" applyBorder="1" applyAlignment="1"/>
    <xf numFmtId="0" fontId="48" fillId="0" borderId="6" xfId="0" applyFont="1" applyBorder="1" applyAlignment="1"/>
    <xf numFmtId="0" fontId="48" fillId="0" borderId="6" xfId="0" applyFont="1" applyFill="1" applyBorder="1" applyAlignment="1"/>
    <xf numFmtId="0" fontId="48" fillId="0" borderId="4" xfId="0" applyFont="1" applyBorder="1" applyAlignment="1"/>
    <xf numFmtId="0" fontId="49" fillId="0" borderId="0" xfId="0" applyFont="1" applyFill="1" applyBorder="1" applyAlignment="1"/>
    <xf numFmtId="0" fontId="40" fillId="0" borderId="0" xfId="0" applyFont="1" applyFill="1" applyBorder="1" applyAlignment="1"/>
    <xf numFmtId="0" fontId="51" fillId="13" borderId="13" xfId="1" applyFont="1" applyFill="1" applyBorder="1" applyAlignment="1">
      <alignment horizontal="right" wrapText="1"/>
    </xf>
    <xf numFmtId="0" fontId="45" fillId="16" borderId="1" xfId="1" applyFont="1" applyFill="1" applyBorder="1" applyAlignment="1">
      <alignment horizontal="right" wrapText="1"/>
    </xf>
    <xf numFmtId="0" fontId="40" fillId="0" borderId="5" xfId="0" applyFont="1" applyBorder="1" applyAlignment="1"/>
    <xf numFmtId="0" fontId="0" fillId="0" borderId="0" xfId="0" applyFont="1" applyFill="1" applyBorder="1" applyAlignment="1"/>
    <xf numFmtId="0" fontId="40" fillId="0" borderId="0" xfId="0" applyFont="1" applyBorder="1" applyAlignment="1"/>
    <xf numFmtId="0" fontId="0" fillId="17" borderId="0" xfId="0" applyFill="1" applyAlignment="1"/>
    <xf numFmtId="166" fontId="0" fillId="13" borderId="0" xfId="0" applyNumberFormat="1" applyFill="1" applyAlignment="1"/>
    <xf numFmtId="3" fontId="0" fillId="0" borderId="3" xfId="0" applyNumberFormat="1" applyBorder="1" applyAlignment="1"/>
    <xf numFmtId="164" fontId="0" fillId="0" borderId="3" xfId="0" applyNumberFormat="1" applyBorder="1" applyAlignment="1"/>
    <xf numFmtId="0" fontId="0" fillId="0" borderId="3" xfId="0" applyBorder="1" applyAlignment="1"/>
    <xf numFmtId="0" fontId="0" fillId="0" borderId="4" xfId="0" applyBorder="1" applyAlignment="1"/>
    <xf numFmtId="0" fontId="0" fillId="0" borderId="5" xfId="0" applyBorder="1" applyAlignment="1"/>
    <xf numFmtId="3" fontId="0" fillId="0" borderId="0" xfId="0" applyNumberFormat="1" applyBorder="1" applyAlignment="1"/>
    <xf numFmtId="164" fontId="0" fillId="0" borderId="0" xfId="0" applyNumberFormat="1" applyBorder="1" applyAlignment="1"/>
    <xf numFmtId="0" fontId="0" fillId="0" borderId="0" xfId="0" applyBorder="1" applyAlignment="1"/>
    <xf numFmtId="0" fontId="0" fillId="0" borderId="6" xfId="0" applyBorder="1" applyAlignment="1"/>
    <xf numFmtId="0" fontId="0" fillId="0" borderId="7" xfId="0" applyBorder="1" applyAlignment="1"/>
    <xf numFmtId="3" fontId="0" fillId="0" borderId="8" xfId="0" applyNumberFormat="1" applyBorder="1" applyAlignment="1"/>
    <xf numFmtId="164" fontId="0" fillId="0" borderId="8" xfId="0" applyNumberFormat="1" applyBorder="1" applyAlignment="1"/>
    <xf numFmtId="0" fontId="0" fillId="0" borderId="8" xfId="0" applyBorder="1" applyAlignment="1"/>
    <xf numFmtId="0" fontId="0" fillId="0" borderId="9" xfId="0" applyBorder="1" applyAlignment="1"/>
    <xf numFmtId="0" fontId="43" fillId="0" borderId="2" xfId="0" applyFont="1" applyBorder="1" applyAlignment="1"/>
    <xf numFmtId="3" fontId="0" fillId="4" borderId="0" xfId="0" applyNumberFormat="1" applyFill="1" applyBorder="1" applyAlignment="1"/>
    <xf numFmtId="164" fontId="0" fillId="4" borderId="0" xfId="0" applyNumberFormat="1" applyFill="1" applyBorder="1" applyAlignment="1"/>
    <xf numFmtId="0" fontId="43" fillId="0" borderId="5" xfId="0" applyFont="1" applyBorder="1" applyAlignment="1"/>
    <xf numFmtId="0" fontId="43" fillId="0" borderId="3" xfId="0" applyFont="1" applyBorder="1" applyAlignment="1"/>
    <xf numFmtId="0" fontId="43" fillId="0" borderId="0" xfId="0" applyFont="1" applyBorder="1" applyAlignment="1"/>
    <xf numFmtId="3" fontId="52" fillId="4" borderId="0" xfId="0" applyNumberFormat="1" applyFont="1" applyFill="1" applyBorder="1" applyAlignment="1"/>
    <xf numFmtId="0" fontId="45" fillId="13" borderId="13" xfId="1" applyFont="1" applyFill="1" applyBorder="1" applyAlignment="1">
      <alignment horizontal="right" wrapText="1"/>
    </xf>
    <xf numFmtId="0" fontId="45" fillId="13" borderId="0" xfId="1" applyFont="1" applyFill="1" applyBorder="1" applyAlignment="1">
      <alignment horizontal="right" wrapText="1"/>
    </xf>
    <xf numFmtId="0" fontId="0" fillId="16" borderId="0" xfId="0" applyFill="1" applyAlignment="1"/>
    <xf numFmtId="0" fontId="49" fillId="0" borderId="6" xfId="0" applyFont="1" applyBorder="1" applyAlignment="1"/>
    <xf numFmtId="0" fontId="0" fillId="18" borderId="0" xfId="0" applyFill="1" applyAlignment="1"/>
    <xf numFmtId="0" fontId="0" fillId="18" borderId="0" xfId="0" applyFont="1" applyFill="1" applyAlignment="1"/>
    <xf numFmtId="0" fontId="40" fillId="18" borderId="0" xfId="0" applyFont="1" applyFill="1" applyAlignment="1"/>
    <xf numFmtId="0" fontId="0" fillId="19" borderId="0" xfId="0" applyFill="1" applyAlignment="1"/>
    <xf numFmtId="0" fontId="40" fillId="19" borderId="0" xfId="0" applyFont="1" applyFill="1" applyAlignment="1"/>
    <xf numFmtId="0" fontId="40" fillId="20" borderId="0" xfId="0" applyFont="1" applyFill="1" applyAlignment="1"/>
    <xf numFmtId="0" fontId="0" fillId="0" borderId="0" xfId="0" applyAlignment="1">
      <alignment wrapText="1"/>
    </xf>
    <xf numFmtId="0" fontId="53" fillId="0" borderId="0" xfId="4" applyAlignment="1" applyProtection="1">
      <alignment wrapText="1"/>
    </xf>
    <xf numFmtId="14" fontId="0" fillId="0" borderId="0" xfId="0" applyNumberFormat="1"/>
    <xf numFmtId="0" fontId="54" fillId="0" borderId="0" xfId="0" applyFont="1"/>
    <xf numFmtId="0" fontId="0" fillId="0" borderId="0" xfId="0" applyAlignment="1">
      <alignment horizontal="right" indent="1"/>
    </xf>
    <xf numFmtId="0" fontId="0" fillId="0" borderId="0" xfId="0" applyAlignment="1">
      <alignment horizontal="left" indent="1"/>
    </xf>
    <xf numFmtId="0" fontId="55" fillId="0" borderId="0" xfId="4" applyFont="1" applyAlignment="1" applyProtection="1">
      <alignment horizontal="left" indent="1"/>
    </xf>
    <xf numFmtId="0" fontId="40" fillId="0" borderId="0" xfId="0" applyFont="1" applyAlignment="1">
      <alignment wrapText="1"/>
    </xf>
    <xf numFmtId="0" fontId="55" fillId="0" borderId="0" xfId="4" applyFont="1" applyAlignment="1" applyProtection="1">
      <alignment wrapText="1"/>
    </xf>
    <xf numFmtId="17" fontId="40" fillId="0" borderId="0" xfId="0" applyNumberFormat="1" applyFont="1"/>
    <xf numFmtId="0" fontId="53" fillId="13" borderId="0" xfId="4" applyFill="1" applyAlignment="1" applyProtection="1">
      <alignment wrapText="1"/>
    </xf>
    <xf numFmtId="0" fontId="40" fillId="14" borderId="0" xfId="0" applyFont="1" applyFill="1" applyAlignment="1"/>
    <xf numFmtId="0" fontId="49" fillId="21" borderId="6" xfId="0" applyFont="1" applyFill="1" applyBorder="1" applyAlignment="1"/>
    <xf numFmtId="14" fontId="56" fillId="14" borderId="0" xfId="0" applyNumberFormat="1" applyFont="1" applyFill="1" applyAlignment="1"/>
    <xf numFmtId="169" fontId="40" fillId="19" borderId="0" xfId="0" applyNumberFormat="1" applyFont="1" applyFill="1" applyAlignment="1"/>
    <xf numFmtId="14" fontId="0" fillId="19" borderId="0" xfId="0" applyNumberFormat="1" applyFill="1" applyAlignment="1"/>
    <xf numFmtId="14" fontId="40" fillId="19" borderId="0" xfId="0" applyNumberFormat="1" applyFont="1" applyFill="1" applyAlignment="1"/>
    <xf numFmtId="169" fontId="40" fillId="0" borderId="0" xfId="0" applyNumberFormat="1" applyFont="1" applyFill="1" applyAlignment="1"/>
    <xf numFmtId="0" fontId="0" fillId="0" borderId="3" xfId="0" applyFill="1" applyBorder="1" applyAlignment="1"/>
    <xf numFmtId="0" fontId="0" fillId="0" borderId="8" xfId="0" applyFill="1" applyBorder="1" applyAlignment="1"/>
    <xf numFmtId="170" fontId="0" fillId="0" borderId="0" xfId="0" applyNumberFormat="1" applyAlignment="1"/>
    <xf numFmtId="169" fontId="40" fillId="14" borderId="0" xfId="0" applyNumberFormat="1" applyFont="1" applyFill="1" applyAlignment="1"/>
    <xf numFmtId="14" fontId="0" fillId="14" borderId="0" xfId="0" applyNumberFormat="1" applyFill="1" applyAlignment="1"/>
    <xf numFmtId="14" fontId="56" fillId="19" borderId="0" xfId="0" applyNumberFormat="1" applyFont="1" applyFill="1" applyAlignment="1"/>
    <xf numFmtId="14" fontId="0" fillId="22" borderId="0" xfId="0" applyNumberFormat="1" applyFill="1" applyAlignment="1"/>
    <xf numFmtId="0" fontId="0" fillId="22" borderId="0" xfId="0" applyFill="1" applyAlignment="1"/>
    <xf numFmtId="169" fontId="40" fillId="22" borderId="0" xfId="0" applyNumberFormat="1" applyFont="1" applyFill="1" applyAlignment="1"/>
    <xf numFmtId="14" fontId="40" fillId="14" borderId="0" xfId="0" applyNumberFormat="1" applyFont="1" applyFill="1" applyAlignment="1"/>
    <xf numFmtId="14" fontId="0" fillId="0" borderId="0" xfId="0" applyNumberFormat="1" applyFill="1" applyAlignment="1"/>
    <xf numFmtId="0" fontId="0" fillId="0" borderId="0" xfId="0" applyFont="1" applyAlignment="1"/>
    <xf numFmtId="0" fontId="0" fillId="14" borderId="0" xfId="0" applyFill="1" applyBorder="1" applyAlignment="1"/>
    <xf numFmtId="0" fontId="39" fillId="19" borderId="0" xfId="0" applyFont="1" applyFill="1" applyAlignment="1"/>
    <xf numFmtId="166" fontId="39" fillId="0" borderId="0" xfId="0" applyNumberFormat="1" applyFont="1" applyAlignment="1">
      <alignment horizontal="center"/>
    </xf>
    <xf numFmtId="0" fontId="39" fillId="0" borderId="0" xfId="0" applyFont="1"/>
    <xf numFmtId="0" fontId="0" fillId="23" borderId="0" xfId="0" applyFill="1" applyAlignment="1"/>
    <xf numFmtId="0" fontId="39" fillId="23" borderId="0" xfId="0" applyFont="1" applyFill="1" applyAlignment="1"/>
    <xf numFmtId="0" fontId="49" fillId="14" borderId="0" xfId="0" applyFont="1" applyFill="1" applyAlignment="1"/>
    <xf numFmtId="0" fontId="49" fillId="0" borderId="0" xfId="0" applyFont="1" applyFill="1" applyAlignment="1"/>
    <xf numFmtId="166" fontId="39" fillId="0" borderId="0" xfId="0" applyNumberFormat="1" applyFont="1" applyAlignment="1"/>
    <xf numFmtId="0" fontId="39" fillId="0" borderId="0" xfId="0" applyFont="1" applyFill="1" applyBorder="1" applyAlignment="1"/>
    <xf numFmtId="0" fontId="39" fillId="0" borderId="0" xfId="0" applyFont="1" applyBorder="1" applyAlignment="1"/>
    <xf numFmtId="0" fontId="39" fillId="0" borderId="3" xfId="0" applyFont="1" applyBorder="1" applyAlignment="1"/>
    <xf numFmtId="0" fontId="39" fillId="0" borderId="0" xfId="0" quotePrefix="1" applyFont="1" applyFill="1" applyAlignment="1"/>
    <xf numFmtId="14" fontId="0" fillId="20" borderId="0" xfId="0" applyNumberFormat="1" applyFill="1" applyAlignment="1"/>
    <xf numFmtId="169" fontId="40" fillId="20" borderId="0" xfId="0" applyNumberFormat="1" applyFont="1" applyFill="1" applyAlignment="1"/>
    <xf numFmtId="0" fontId="0" fillId="20" borderId="0" xfId="0" applyFill="1" applyAlignment="1"/>
    <xf numFmtId="0" fontId="49" fillId="20" borderId="0" xfId="0" applyFont="1" applyFill="1" applyAlignment="1"/>
    <xf numFmtId="14" fontId="0" fillId="24" borderId="0" xfId="0" applyNumberFormat="1" applyFill="1" applyAlignment="1"/>
    <xf numFmtId="14" fontId="56" fillId="24" borderId="0" xfId="0" applyNumberFormat="1" applyFont="1" applyFill="1" applyAlignment="1"/>
    <xf numFmtId="169" fontId="40" fillId="24" borderId="0" xfId="0" applyNumberFormat="1" applyFont="1" applyFill="1" applyAlignment="1"/>
    <xf numFmtId="0" fontId="0" fillId="24" borderId="0" xfId="0" applyFill="1" applyAlignment="1"/>
    <xf numFmtId="14" fontId="0" fillId="18" borderId="0" xfId="0" applyNumberFormat="1" applyFill="1" applyAlignment="1"/>
    <xf numFmtId="169" fontId="40" fillId="18" borderId="0" xfId="0" applyNumberFormat="1" applyFont="1" applyFill="1" applyAlignment="1"/>
    <xf numFmtId="0" fontId="49" fillId="22" borderId="0" xfId="0" applyFont="1" applyFill="1" applyAlignment="1"/>
    <xf numFmtId="14" fontId="56" fillId="22" borderId="0" xfId="0" applyNumberFormat="1" applyFont="1" applyFill="1" applyAlignment="1"/>
    <xf numFmtId="14" fontId="0" fillId="13" borderId="0" xfId="0" applyNumberFormat="1" applyFill="1" applyAlignment="1"/>
    <xf numFmtId="14" fontId="40" fillId="13" borderId="0" xfId="0" applyNumberFormat="1" applyFont="1" applyFill="1" applyAlignment="1"/>
    <xf numFmtId="169" fontId="40" fillId="13" borderId="0" xfId="0" applyNumberFormat="1" applyFont="1" applyFill="1" applyAlignment="1"/>
    <xf numFmtId="0" fontId="0" fillId="25" borderId="0" xfId="0" applyFill="1" applyAlignment="1"/>
    <xf numFmtId="0" fontId="0" fillId="26" borderId="0" xfId="0" applyFill="1" applyAlignment="1"/>
    <xf numFmtId="0" fontId="39" fillId="13" borderId="0" xfId="0" applyFont="1" applyFill="1" applyBorder="1" applyAlignment="1"/>
    <xf numFmtId="0" fontId="39" fillId="13" borderId="0" xfId="0" applyFont="1" applyFill="1" applyAlignment="1"/>
    <xf numFmtId="0" fontId="45" fillId="0" borderId="1" xfId="7" applyFont="1" applyFill="1" applyBorder="1" applyAlignment="1">
      <alignment horizontal="right" wrapText="1"/>
    </xf>
    <xf numFmtId="0" fontId="0" fillId="0" borderId="15" xfId="0" applyBorder="1" applyAlignment="1"/>
    <xf numFmtId="0" fontId="0" fillId="0" borderId="15" xfId="0" applyFill="1" applyBorder="1" applyAlignment="1"/>
    <xf numFmtId="0" fontId="0" fillId="0" borderId="16"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0" xfId="0" applyFill="1" applyBorder="1" applyAlignment="1"/>
    <xf numFmtId="0" fontId="0" fillId="0" borderId="21" xfId="0" applyBorder="1" applyAlignment="1"/>
    <xf numFmtId="0" fontId="0" fillId="14" borderId="17" xfId="0" applyFill="1" applyBorder="1" applyAlignment="1"/>
    <xf numFmtId="0" fontId="0" fillId="14" borderId="18" xfId="0" applyFill="1" applyBorder="1" applyAlignment="1"/>
    <xf numFmtId="14" fontId="0" fillId="14" borderId="0" xfId="0" applyNumberFormat="1" applyFill="1" applyBorder="1" applyAlignment="1"/>
    <xf numFmtId="0" fontId="0" fillId="19" borderId="0" xfId="0" applyFill="1" applyBorder="1" applyAlignment="1"/>
    <xf numFmtId="0" fontId="0" fillId="19" borderId="18" xfId="0" applyFill="1" applyBorder="1" applyAlignment="1"/>
    <xf numFmtId="0" fontId="0" fillId="19" borderId="17" xfId="0" applyFill="1" applyBorder="1" applyAlignment="1"/>
    <xf numFmtId="0" fontId="49" fillId="0" borderId="0" xfId="0" applyFont="1" applyBorder="1" applyAlignment="1"/>
    <xf numFmtId="0" fontId="49" fillId="0" borderId="14" xfId="0" applyFont="1" applyBorder="1" applyAlignment="1"/>
    <xf numFmtId="0" fontId="45" fillId="13" borderId="1" xfId="7" applyFont="1" applyFill="1" applyBorder="1" applyAlignment="1">
      <alignment horizontal="right" wrapText="1"/>
    </xf>
    <xf numFmtId="0" fontId="39" fillId="14" borderId="0" xfId="0" applyFont="1" applyFill="1" applyBorder="1" applyAlignment="1"/>
    <xf numFmtId="14" fontId="0" fillId="0" borderId="0" xfId="0" quotePrefix="1" applyNumberFormat="1" applyBorder="1" applyAlignment="1"/>
    <xf numFmtId="0" fontId="45" fillId="0" borderId="1" xfId="7" applyFont="1" applyFill="1" applyBorder="1" applyAlignment="1">
      <alignment horizontal="right"/>
    </xf>
    <xf numFmtId="0" fontId="45" fillId="13" borderId="1" xfId="7" applyFont="1" applyFill="1" applyBorder="1" applyAlignment="1">
      <alignment horizontal="right"/>
    </xf>
    <xf numFmtId="14" fontId="0" fillId="0" borderId="0" xfId="0" applyNumberFormat="1" applyAlignment="1"/>
    <xf numFmtId="0" fontId="39" fillId="0" borderId="5" xfId="0" applyFont="1" applyBorder="1" applyAlignment="1"/>
    <xf numFmtId="3" fontId="39" fillId="0" borderId="0" xfId="0" applyNumberFormat="1" applyFont="1" applyAlignment="1"/>
    <xf numFmtId="3" fontId="39" fillId="0" borderId="0" xfId="0" applyNumberFormat="1" applyFont="1" applyFill="1" applyAlignment="1"/>
    <xf numFmtId="3" fontId="44" fillId="0" borderId="0" xfId="0" applyNumberFormat="1" applyFont="1" applyBorder="1" applyAlignment="1"/>
    <xf numFmtId="0" fontId="45" fillId="0" borderId="1" xfId="7" applyFont="1" applyFill="1" applyBorder="1" applyAlignment="1">
      <alignment horizontal="right"/>
    </xf>
    <xf numFmtId="0" fontId="0" fillId="27" borderId="0" xfId="0" applyFill="1" applyAlignment="1"/>
    <xf numFmtId="14" fontId="0" fillId="28" borderId="0" xfId="0" applyNumberFormat="1" applyFill="1" applyAlignment="1"/>
    <xf numFmtId="0" fontId="0" fillId="28" borderId="0" xfId="0" applyFill="1" applyAlignment="1"/>
    <xf numFmtId="169" fontId="40" fillId="28" borderId="0" xfId="0" applyNumberFormat="1" applyFont="1" applyFill="1" applyAlignment="1"/>
    <xf numFmtId="0" fontId="45" fillId="28" borderId="1" xfId="7" applyFont="1" applyFill="1" applyBorder="1" applyAlignment="1">
      <alignment horizontal="right"/>
    </xf>
    <xf numFmtId="0" fontId="45" fillId="28" borderId="1" xfId="1" applyFont="1" applyFill="1" applyBorder="1" applyAlignment="1">
      <alignment horizontal="right" wrapText="1"/>
    </xf>
    <xf numFmtId="0" fontId="45" fillId="28" borderId="1" xfId="7" applyFont="1" applyFill="1" applyBorder="1" applyAlignment="1">
      <alignment horizontal="right" wrapText="1"/>
    </xf>
    <xf numFmtId="0" fontId="51" fillId="28" borderId="1" xfId="1" applyFont="1" applyFill="1" applyBorder="1" applyAlignment="1">
      <alignment horizontal="right" wrapText="1"/>
    </xf>
    <xf numFmtId="0" fontId="45" fillId="28" borderId="1" xfId="1" applyFont="1" applyFill="1" applyBorder="1" applyAlignment="1">
      <alignment horizontal="right"/>
    </xf>
    <xf numFmtId="3" fontId="0" fillId="28" borderId="0" xfId="0" applyNumberFormat="1" applyFill="1" applyAlignment="1"/>
    <xf numFmtId="164" fontId="0" fillId="28" borderId="0" xfId="0" applyNumberFormat="1" applyFill="1" applyAlignment="1"/>
    <xf numFmtId="0" fontId="0" fillId="28" borderId="0" xfId="0" applyFill="1"/>
    <xf numFmtId="14" fontId="39" fillId="19" borderId="0" xfId="0" applyNumberFormat="1" applyFont="1" applyFill="1" applyAlignment="1"/>
    <xf numFmtId="14" fontId="58" fillId="19" borderId="0" xfId="0" applyNumberFormat="1" applyFont="1" applyFill="1" applyAlignment="1"/>
    <xf numFmtId="0" fontId="0" fillId="29" borderId="0" xfId="0" applyFill="1" applyAlignment="1"/>
    <xf numFmtId="0" fontId="0" fillId="0" borderId="10" xfId="0" applyBorder="1" applyAlignment="1"/>
    <xf numFmtId="14" fontId="0" fillId="19" borderId="12" xfId="0" applyNumberFormat="1" applyFill="1" applyBorder="1" applyAlignment="1"/>
    <xf numFmtId="0" fontId="0" fillId="19" borderId="12" xfId="0" applyFill="1" applyBorder="1" applyAlignment="1"/>
    <xf numFmtId="169" fontId="40" fillId="19" borderId="12" xfId="0" applyNumberFormat="1" applyFont="1" applyFill="1" applyBorder="1" applyAlignment="1"/>
    <xf numFmtId="0" fontId="0" fillId="0" borderId="12" xfId="0" applyFill="1" applyBorder="1" applyAlignment="1"/>
    <xf numFmtId="0" fontId="0" fillId="0" borderId="12" xfId="0" applyBorder="1" applyAlignment="1"/>
    <xf numFmtId="0" fontId="39" fillId="0" borderId="12" xfId="0" applyFont="1" applyFill="1" applyBorder="1" applyAlignment="1"/>
    <xf numFmtId="0" fontId="48" fillId="0" borderId="12" xfId="0" applyFont="1" applyFill="1" applyBorder="1" applyAlignment="1"/>
    <xf numFmtId="0" fontId="48" fillId="0" borderId="11" xfId="0" applyFont="1" applyFill="1" applyBorder="1" applyAlignment="1"/>
    <xf numFmtId="0" fontId="0" fillId="0" borderId="12" xfId="0" applyBorder="1"/>
    <xf numFmtId="0" fontId="45" fillId="0" borderId="1" xfId="7" applyFont="1" applyFill="1" applyBorder="1" applyAlignment="1"/>
    <xf numFmtId="0" fontId="45" fillId="0" borderId="1" xfId="7" applyFont="1" applyFill="1" applyBorder="1" applyAlignment="1">
      <alignment horizontal="right"/>
    </xf>
    <xf numFmtId="0" fontId="45" fillId="0" borderId="1" xfId="7" applyFont="1" applyFill="1" applyBorder="1" applyAlignment="1">
      <alignment horizontal="right"/>
    </xf>
    <xf numFmtId="0" fontId="45" fillId="0" borderId="1" xfId="7" applyFont="1" applyFill="1" applyBorder="1" applyAlignment="1"/>
    <xf numFmtId="0" fontId="40" fillId="13" borderId="0" xfId="0" applyFont="1" applyFill="1" applyAlignment="1"/>
    <xf numFmtId="0" fontId="45" fillId="0" borderId="1" xfId="7" applyFont="1" applyFill="1" applyBorder="1" applyAlignment="1">
      <alignment horizontal="right"/>
    </xf>
    <xf numFmtId="3" fontId="39" fillId="4" borderId="0" xfId="0" applyNumberFormat="1" applyFont="1" applyFill="1" applyAlignment="1"/>
    <xf numFmtId="0" fontId="59" fillId="0" borderId="0" xfId="0" applyFont="1"/>
    <xf numFmtId="0" fontId="53" fillId="0" borderId="0" xfId="4" applyAlignment="1" applyProtection="1">
      <alignment horizontal="left" indent="1"/>
    </xf>
    <xf numFmtId="0" fontId="60" fillId="0" borderId="0" xfId="0" applyFont="1" applyAlignment="1">
      <alignment horizontal="left" indent="1"/>
    </xf>
    <xf numFmtId="0" fontId="45" fillId="24" borderId="1" xfId="7" applyFont="1" applyFill="1" applyBorder="1" applyAlignment="1">
      <alignment horizontal="right"/>
    </xf>
    <xf numFmtId="0" fontId="45" fillId="24" borderId="1" xfId="1" applyFont="1" applyFill="1" applyBorder="1" applyAlignment="1">
      <alignment horizontal="right" wrapText="1"/>
    </xf>
    <xf numFmtId="0" fontId="45" fillId="24" borderId="1" xfId="7" applyFont="1" applyFill="1" applyBorder="1" applyAlignment="1">
      <alignment horizontal="right" wrapText="1"/>
    </xf>
    <xf numFmtId="0" fontId="51" fillId="24" borderId="1" xfId="1" applyFont="1" applyFill="1" applyBorder="1" applyAlignment="1">
      <alignment horizontal="right" wrapText="1"/>
    </xf>
    <xf numFmtId="0" fontId="45" fillId="24" borderId="1" xfId="1" applyFont="1" applyFill="1" applyBorder="1" applyAlignment="1">
      <alignment horizontal="right"/>
    </xf>
    <xf numFmtId="3" fontId="0" fillId="24" borderId="0" xfId="0" applyNumberFormat="1" applyFill="1" applyAlignment="1"/>
    <xf numFmtId="0" fontId="45" fillId="20" borderId="1" xfId="7" applyFont="1" applyFill="1" applyBorder="1" applyAlignment="1">
      <alignment horizontal="right"/>
    </xf>
    <xf numFmtId="0" fontId="45" fillId="20" borderId="1" xfId="1" applyFont="1" applyFill="1" applyBorder="1" applyAlignment="1">
      <alignment horizontal="right" wrapText="1"/>
    </xf>
    <xf numFmtId="0" fontId="45" fillId="20" borderId="1" xfId="7" applyFont="1" applyFill="1" applyBorder="1" applyAlignment="1">
      <alignment horizontal="right" wrapText="1"/>
    </xf>
    <xf numFmtId="0" fontId="51" fillId="20" borderId="1" xfId="1" applyFont="1" applyFill="1" applyBorder="1" applyAlignment="1">
      <alignment horizontal="right" wrapText="1"/>
    </xf>
    <xf numFmtId="0" fontId="45" fillId="20" borderId="1" xfId="1" applyFont="1" applyFill="1" applyBorder="1" applyAlignment="1">
      <alignment horizontal="right"/>
    </xf>
    <xf numFmtId="3" fontId="0" fillId="20" borderId="0" xfId="0" applyNumberFormat="1" applyFill="1" applyAlignment="1"/>
    <xf numFmtId="0" fontId="45" fillId="0" borderId="1" xfId="20" applyFont="1" applyFill="1" applyBorder="1" applyAlignment="1">
      <alignment horizontal="right"/>
    </xf>
    <xf numFmtId="0" fontId="45" fillId="0" borderId="13" xfId="20" applyFont="1" applyFill="1" applyBorder="1" applyAlignment="1">
      <alignment horizontal="right"/>
    </xf>
    <xf numFmtId="14" fontId="56" fillId="14" borderId="0" xfId="0" quotePrefix="1" applyNumberFormat="1" applyFont="1" applyFill="1" applyAlignment="1"/>
    <xf numFmtId="0" fontId="56" fillId="14" borderId="0" xfId="0" quotePrefix="1" applyFont="1" applyFill="1" applyAlignment="1"/>
    <xf numFmtId="0" fontId="56" fillId="14" borderId="0" xfId="0" applyFont="1" applyFill="1" applyAlignment="1"/>
    <xf numFmtId="0" fontId="0" fillId="14" borderId="0" xfId="0" applyFont="1" applyFill="1" applyAlignment="1"/>
    <xf numFmtId="0" fontId="39" fillId="14" borderId="0" xfId="0" applyFont="1" applyFill="1" applyAlignment="1"/>
    <xf numFmtId="0" fontId="45" fillId="13" borderId="1" xfId="20" applyFont="1" applyFill="1" applyBorder="1" applyAlignment="1">
      <alignment horizontal="right"/>
    </xf>
    <xf numFmtId="0" fontId="45" fillId="0" borderId="1" xfId="20" applyFont="1" applyFill="1" applyBorder="1" applyAlignment="1">
      <alignment horizontal="right"/>
    </xf>
    <xf numFmtId="0" fontId="39" fillId="0" borderId="6" xfId="0" applyFont="1" applyBorder="1" applyAlignment="1"/>
    <xf numFmtId="0" fontId="39" fillId="14" borderId="0" xfId="0" applyFont="1" applyFill="1"/>
    <xf numFmtId="0" fontId="0" fillId="14" borderId="0" xfId="0" applyFill="1"/>
    <xf numFmtId="0" fontId="45" fillId="16" borderId="1" xfId="20" applyFont="1" applyFill="1" applyBorder="1" applyAlignment="1">
      <alignment horizontal="right"/>
    </xf>
    <xf numFmtId="0" fontId="45" fillId="14" borderId="22" xfId="7" applyFont="1" applyFill="1" applyBorder="1" applyAlignment="1"/>
    <xf numFmtId="0" fontId="56" fillId="19" borderId="0" xfId="0" applyFont="1" applyFill="1" applyBorder="1" applyAlignment="1"/>
    <xf numFmtId="0" fontId="56" fillId="19" borderId="3" xfId="0" applyFont="1" applyFill="1" applyBorder="1" applyAlignment="1"/>
    <xf numFmtId="0" fontId="45" fillId="24" borderId="1" xfId="20" applyFont="1" applyFill="1" applyBorder="1" applyAlignment="1">
      <alignment horizontal="right"/>
    </xf>
    <xf numFmtId="0" fontId="51" fillId="24" borderId="13" xfId="1" applyFont="1" applyFill="1" applyBorder="1" applyAlignment="1">
      <alignment horizontal="right" wrapText="1"/>
    </xf>
    <xf numFmtId="14" fontId="39" fillId="14" borderId="0" xfId="0" applyNumberFormat="1" applyFont="1" applyFill="1" applyAlignment="1"/>
    <xf numFmtId="0" fontId="45" fillId="0" borderId="1" xfId="20" applyFont="1" applyFill="1" applyBorder="1" applyAlignment="1">
      <alignment horizontal="right"/>
    </xf>
    <xf numFmtId="0" fontId="56" fillId="14" borderId="0" xfId="0" applyFont="1" applyFill="1" applyBorder="1" applyAlignment="1"/>
    <xf numFmtId="0" fontId="45" fillId="16" borderId="1" xfId="1" applyFont="1" applyFill="1" applyBorder="1" applyAlignment="1">
      <alignment horizontal="right"/>
    </xf>
    <xf numFmtId="0" fontId="45" fillId="16" borderId="1" xfId="7" applyFont="1" applyFill="1" applyBorder="1" applyAlignment="1">
      <alignment horizontal="right"/>
    </xf>
    <xf numFmtId="0" fontId="45" fillId="16" borderId="1" xfId="7" applyFont="1" applyFill="1" applyBorder="1" applyAlignment="1">
      <alignment horizontal="right" wrapText="1"/>
    </xf>
    <xf numFmtId="0" fontId="51" fillId="16" borderId="1" xfId="1" applyFont="1" applyFill="1" applyBorder="1" applyAlignment="1">
      <alignment horizontal="right" wrapText="1"/>
    </xf>
    <xf numFmtId="3" fontId="0" fillId="16" borderId="0" xfId="0" applyNumberFormat="1" applyFill="1" applyAlignment="1"/>
    <xf numFmtId="0" fontId="45" fillId="0" borderId="1" xfId="20" applyFont="1" applyFill="1" applyBorder="1" applyAlignment="1">
      <alignment horizontal="right"/>
    </xf>
    <xf numFmtId="0" fontId="45" fillId="0" borderId="1" xfId="20" applyFont="1" applyFill="1" applyBorder="1" applyAlignment="1">
      <alignment horizontal="right"/>
    </xf>
    <xf numFmtId="14" fontId="60" fillId="19" borderId="0" xfId="0" applyNumberFormat="1" applyFont="1" applyFill="1" applyAlignment="1"/>
    <xf numFmtId="0" fontId="45" fillId="0" borderId="1" xfId="20" applyFont="1" applyFill="1" applyBorder="1" applyAlignment="1">
      <alignment horizontal="right"/>
    </xf>
    <xf numFmtId="0" fontId="39" fillId="0" borderId="0" xfId="0" quotePrefix="1" applyFont="1"/>
    <xf numFmtId="0" fontId="0" fillId="0" borderId="0" xfId="0" applyAlignment="1">
      <alignment wrapText="1"/>
    </xf>
    <xf numFmtId="0" fontId="0" fillId="0" borderId="0" xfId="0" applyAlignment="1">
      <alignment vertical="top" wrapText="1"/>
    </xf>
    <xf numFmtId="0" fontId="45" fillId="0" borderId="1" xfId="20" applyFont="1" applyFill="1" applyBorder="1" applyAlignment="1">
      <alignment horizontal="right"/>
    </xf>
  </cellXfs>
  <cellStyles count="43">
    <cellStyle name="Hyperlink" xfId="4" builtinId="8"/>
    <cellStyle name="Standard" xfId="0" builtinId="0"/>
    <cellStyle name="Standard 10" xfId="12"/>
    <cellStyle name="Standard 11" xfId="13"/>
    <cellStyle name="Standard 12" xfId="14"/>
    <cellStyle name="Standard 13" xfId="15"/>
    <cellStyle name="Standard 14" xfId="16"/>
    <cellStyle name="Standard 15" xfId="17"/>
    <cellStyle name="Standard 16" xfId="18"/>
    <cellStyle name="Standard 17" xfId="19"/>
    <cellStyle name="Standard 18" xfId="21"/>
    <cellStyle name="Standard 19" xfId="22"/>
    <cellStyle name="Standard 2" xfId="2"/>
    <cellStyle name="Standard 20" xfId="23"/>
    <cellStyle name="Standard 21" xfId="24"/>
    <cellStyle name="Standard 22" xfId="25"/>
    <cellStyle name="Standard 23" xfId="26"/>
    <cellStyle name="Standard 24" xfId="27"/>
    <cellStyle name="Standard 25" xfId="28"/>
    <cellStyle name="Standard 26" xfId="29"/>
    <cellStyle name="Standard 27" xfId="30"/>
    <cellStyle name="Standard 28" xfId="31"/>
    <cellStyle name="Standard 29" xfId="32"/>
    <cellStyle name="Standard 3" xfId="3"/>
    <cellStyle name="Standard 30" xfId="33"/>
    <cellStyle name="Standard 31" xfId="34"/>
    <cellStyle name="Standard 32" xfId="35"/>
    <cellStyle name="Standard 33" xfId="36"/>
    <cellStyle name="Standard 34" xfId="37"/>
    <cellStyle name="Standard 35" xfId="38"/>
    <cellStyle name="Standard 36" xfId="39"/>
    <cellStyle name="Standard 37" xfId="40"/>
    <cellStyle name="Standard 38" xfId="41"/>
    <cellStyle name="Standard 39" xfId="42"/>
    <cellStyle name="Standard 4" xfId="5"/>
    <cellStyle name="Standard 5" xfId="6"/>
    <cellStyle name="Standard 6" xfId="8"/>
    <cellStyle name="Standard 7" xfId="9"/>
    <cellStyle name="Standard 8" xfId="10"/>
    <cellStyle name="Standard 9" xfId="11"/>
    <cellStyle name="Standard_Tabelle1" xfId="1"/>
    <cellStyle name="Standard_Tabelle1 2" xfId="7"/>
    <cellStyle name="Standard_Tabelle1 3" xfId="20"/>
  </cellStyles>
  <dxfs count="0"/>
  <tableStyles count="0" defaultTableStyle="TableStyleMedium9" defaultPivotStyle="PivotStyleLight16"/>
  <colors>
    <mruColors>
      <color rgb="FFFF00FF"/>
      <color rgb="FF000000"/>
      <color rgb="FFFF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2-5CC6-11CF-8D67-00AA00BDCE1D}" ax:persistence="persistStream" r:id="rId1"/>
</file>

<file path=xl/activeX/activeX2.xml><?xml version="1.0" encoding="utf-8"?>
<ax:ocx xmlns:ax="http://schemas.microsoft.com/office/2006/activeX" xmlns:r="http://schemas.openxmlformats.org/officeDocument/2006/relationships" ax:classid="{5512D112-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2-5CC6-11CF-8D67-00AA00BDCE1D}" ax:persistence="persistStream" r:id="rId1"/>
</file>

<file path=xl/activeX/activeX5.xml><?xml version="1.0" encoding="utf-8"?>
<ax:ocx xmlns:ax="http://schemas.microsoft.com/office/2006/activeX" xmlns:r="http://schemas.openxmlformats.org/officeDocument/2006/relationships" ax:classid="{5512D112-5CC6-11CF-8D67-00AA00BDCE1D}" ax:persistence="persistStream" r:id="rId1"/>
</file>

<file path=xl/activeX/activeX6.xml><?xml version="1.0" encoding="utf-8"?>
<ax:ocx xmlns:ax="http://schemas.microsoft.com/office/2006/activeX" xmlns:r="http://schemas.openxmlformats.org/officeDocument/2006/relationships" ax:classid="{5512D11A-5CC6-11CF-8D67-00AA00BDCE1D}" ax:persistence="persistStream" r:id="rId1"/>
</file>

<file path=xl/activeX/activeX7.xml><?xml version="1.0" encoding="utf-8"?>
<ax:ocx xmlns:ax="http://schemas.microsoft.com/office/2006/activeX" xmlns:r="http://schemas.openxmlformats.org/officeDocument/2006/relationships" ax:classid="{5512D112-5CC6-11CF-8D67-00AA00BDCE1D}" ax:persistence="persistStream" r:id="rId1"/>
</file>

<file path=xl/activeX/activeX8.xml><?xml version="1.0" encoding="utf-8"?>
<ax:ocx xmlns:ax="http://schemas.microsoft.com/office/2006/activeX" xmlns:r="http://schemas.openxmlformats.org/officeDocument/2006/relationships" ax:classid="{5512D112-5CC6-11CF-8D67-00AA00BDCE1D}" ax:persistence="persistStream" r:id="rId1"/>
</file>

<file path=xl/activeX/activeX9.xml><?xml version="1.0" encoding="utf-8"?>
<ax:ocx xmlns:ax="http://schemas.microsoft.com/office/2006/activeX" xmlns:r="http://schemas.openxmlformats.org/officeDocument/2006/relationships" ax:classid="{5512D11A-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c:lang val="de-DE"/>
  <c:chart>
    <c:plotArea>
      <c:layout/>
      <c:lineChart>
        <c:grouping val="stacked"/>
        <c:ser>
          <c:idx val="0"/>
          <c:order val="0"/>
          <c:cat>
            <c:numRef>
              <c:f>rates!$B$3:$BB$3</c:f>
              <c:numCache>
                <c:formatCode>[$-407]mmm/\ yy;@</c:formatCode>
                <c:ptCount val="53"/>
                <c:pt idx="0">
                  <c:v>41183</c:v>
                </c:pt>
                <c:pt idx="1">
                  <c:v>41214</c:v>
                </c:pt>
                <c:pt idx="2">
                  <c:v>41244</c:v>
                </c:pt>
                <c:pt idx="3">
                  <c:v>41275</c:v>
                </c:pt>
                <c:pt idx="4">
                  <c:v>41306</c:v>
                </c:pt>
                <c:pt idx="5">
                  <c:v>41334</c:v>
                </c:pt>
                <c:pt idx="6">
                  <c:v>41365</c:v>
                </c:pt>
                <c:pt idx="7">
                  <c:v>41395</c:v>
                </c:pt>
                <c:pt idx="8">
                  <c:v>41426</c:v>
                </c:pt>
                <c:pt idx="9">
                  <c:v>41456</c:v>
                </c:pt>
                <c:pt idx="10">
                  <c:v>41487</c:v>
                </c:pt>
                <c:pt idx="11">
                  <c:v>41518</c:v>
                </c:pt>
                <c:pt idx="12">
                  <c:v>41548</c:v>
                </c:pt>
                <c:pt idx="13">
                  <c:v>41579</c:v>
                </c:pt>
                <c:pt idx="14">
                  <c:v>41609</c:v>
                </c:pt>
                <c:pt idx="15">
                  <c:v>41640</c:v>
                </c:pt>
                <c:pt idx="16">
                  <c:v>41671</c:v>
                </c:pt>
                <c:pt idx="17">
                  <c:v>41699</c:v>
                </c:pt>
                <c:pt idx="18">
                  <c:v>41730</c:v>
                </c:pt>
                <c:pt idx="19">
                  <c:v>41760</c:v>
                </c:pt>
                <c:pt idx="20">
                  <c:v>41791</c:v>
                </c:pt>
                <c:pt idx="21">
                  <c:v>41821</c:v>
                </c:pt>
                <c:pt idx="22">
                  <c:v>41852</c:v>
                </c:pt>
                <c:pt idx="23">
                  <c:v>41883</c:v>
                </c:pt>
                <c:pt idx="24">
                  <c:v>41913</c:v>
                </c:pt>
                <c:pt idx="25">
                  <c:v>41944</c:v>
                </c:pt>
                <c:pt idx="26">
                  <c:v>41974</c:v>
                </c:pt>
                <c:pt idx="27">
                  <c:v>42005</c:v>
                </c:pt>
                <c:pt idx="28">
                  <c:v>42036</c:v>
                </c:pt>
                <c:pt idx="29">
                  <c:v>42064</c:v>
                </c:pt>
                <c:pt idx="30">
                  <c:v>42095</c:v>
                </c:pt>
                <c:pt idx="31">
                  <c:v>42125</c:v>
                </c:pt>
                <c:pt idx="32">
                  <c:v>42156</c:v>
                </c:pt>
                <c:pt idx="33">
                  <c:v>42186</c:v>
                </c:pt>
                <c:pt idx="34">
                  <c:v>42217</c:v>
                </c:pt>
                <c:pt idx="35">
                  <c:v>42248</c:v>
                </c:pt>
                <c:pt idx="36">
                  <c:v>42278</c:v>
                </c:pt>
                <c:pt idx="37">
                  <c:v>42309</c:v>
                </c:pt>
                <c:pt idx="38">
                  <c:v>42339</c:v>
                </c:pt>
                <c:pt idx="39">
                  <c:v>42370</c:v>
                </c:pt>
                <c:pt idx="40">
                  <c:v>42401</c:v>
                </c:pt>
                <c:pt idx="41">
                  <c:v>42430</c:v>
                </c:pt>
                <c:pt idx="42">
                  <c:v>42461</c:v>
                </c:pt>
                <c:pt idx="43">
                  <c:v>42491</c:v>
                </c:pt>
                <c:pt idx="44">
                  <c:v>42522</c:v>
                </c:pt>
                <c:pt idx="45">
                  <c:v>42552</c:v>
                </c:pt>
                <c:pt idx="46">
                  <c:v>42583</c:v>
                </c:pt>
                <c:pt idx="47">
                  <c:v>42614</c:v>
                </c:pt>
                <c:pt idx="48">
                  <c:v>42644</c:v>
                </c:pt>
                <c:pt idx="49">
                  <c:v>42675</c:v>
                </c:pt>
                <c:pt idx="50">
                  <c:v>42705</c:v>
                </c:pt>
                <c:pt idx="51">
                  <c:v>42736</c:v>
                </c:pt>
              </c:numCache>
            </c:numRef>
          </c:cat>
          <c:val>
            <c:numRef>
              <c:f>rates!$B$5:$BB$5</c:f>
              <c:numCache>
                <c:formatCode>0.0000</c:formatCode>
                <c:ptCount val="53"/>
                <c:pt idx="0">
                  <c:v>1.6168</c:v>
                </c:pt>
                <c:pt idx="1">
                  <c:v>1.6102000000000001</c:v>
                </c:pt>
                <c:pt idx="2">
                  <c:v>1.6024</c:v>
                </c:pt>
                <c:pt idx="3">
                  <c:v>1.6189</c:v>
                </c:pt>
                <c:pt idx="4">
                  <c:v>1.5820000000000001</c:v>
                </c:pt>
                <c:pt idx="5" formatCode="General">
                  <c:v>1.5174000000000001</c:v>
                </c:pt>
                <c:pt idx="10">
                  <c:v>1.5513999999999999</c:v>
                </c:pt>
                <c:pt idx="14">
                  <c:v>1.6376999999999999</c:v>
                </c:pt>
                <c:pt idx="28">
                  <c:v>1.5055000000000001</c:v>
                </c:pt>
                <c:pt idx="30">
                  <c:v>1.5425899999999999</c:v>
                </c:pt>
              </c:numCache>
            </c:numRef>
          </c:val>
        </c:ser>
        <c:ser>
          <c:idx val="1"/>
          <c:order val="1"/>
          <c:cat>
            <c:numRef>
              <c:f>rates!$B$3:$BB$3</c:f>
              <c:numCache>
                <c:formatCode>[$-407]mmm/\ yy;@</c:formatCode>
                <c:ptCount val="53"/>
                <c:pt idx="0">
                  <c:v>41183</c:v>
                </c:pt>
                <c:pt idx="1">
                  <c:v>41214</c:v>
                </c:pt>
                <c:pt idx="2">
                  <c:v>41244</c:v>
                </c:pt>
                <c:pt idx="3">
                  <c:v>41275</c:v>
                </c:pt>
                <c:pt idx="4">
                  <c:v>41306</c:v>
                </c:pt>
                <c:pt idx="5">
                  <c:v>41334</c:v>
                </c:pt>
                <c:pt idx="6">
                  <c:v>41365</c:v>
                </c:pt>
                <c:pt idx="7">
                  <c:v>41395</c:v>
                </c:pt>
                <c:pt idx="8">
                  <c:v>41426</c:v>
                </c:pt>
                <c:pt idx="9">
                  <c:v>41456</c:v>
                </c:pt>
                <c:pt idx="10">
                  <c:v>41487</c:v>
                </c:pt>
                <c:pt idx="11">
                  <c:v>41518</c:v>
                </c:pt>
                <c:pt idx="12">
                  <c:v>41548</c:v>
                </c:pt>
                <c:pt idx="13">
                  <c:v>41579</c:v>
                </c:pt>
                <c:pt idx="14">
                  <c:v>41609</c:v>
                </c:pt>
                <c:pt idx="15">
                  <c:v>41640</c:v>
                </c:pt>
                <c:pt idx="16">
                  <c:v>41671</c:v>
                </c:pt>
                <c:pt idx="17">
                  <c:v>41699</c:v>
                </c:pt>
                <c:pt idx="18">
                  <c:v>41730</c:v>
                </c:pt>
                <c:pt idx="19">
                  <c:v>41760</c:v>
                </c:pt>
                <c:pt idx="20">
                  <c:v>41791</c:v>
                </c:pt>
                <c:pt idx="21">
                  <c:v>41821</c:v>
                </c:pt>
                <c:pt idx="22">
                  <c:v>41852</c:v>
                </c:pt>
                <c:pt idx="23">
                  <c:v>41883</c:v>
                </c:pt>
                <c:pt idx="24">
                  <c:v>41913</c:v>
                </c:pt>
                <c:pt idx="25">
                  <c:v>41944</c:v>
                </c:pt>
                <c:pt idx="26">
                  <c:v>41974</c:v>
                </c:pt>
                <c:pt idx="27">
                  <c:v>42005</c:v>
                </c:pt>
                <c:pt idx="28">
                  <c:v>42036</c:v>
                </c:pt>
                <c:pt idx="29">
                  <c:v>42064</c:v>
                </c:pt>
                <c:pt idx="30">
                  <c:v>42095</c:v>
                </c:pt>
                <c:pt idx="31">
                  <c:v>42125</c:v>
                </c:pt>
                <c:pt idx="32">
                  <c:v>42156</c:v>
                </c:pt>
                <c:pt idx="33">
                  <c:v>42186</c:v>
                </c:pt>
                <c:pt idx="34">
                  <c:v>42217</c:v>
                </c:pt>
                <c:pt idx="35">
                  <c:v>42248</c:v>
                </c:pt>
                <c:pt idx="36">
                  <c:v>42278</c:v>
                </c:pt>
                <c:pt idx="37">
                  <c:v>42309</c:v>
                </c:pt>
                <c:pt idx="38">
                  <c:v>42339</c:v>
                </c:pt>
                <c:pt idx="39">
                  <c:v>42370</c:v>
                </c:pt>
                <c:pt idx="40">
                  <c:v>42401</c:v>
                </c:pt>
                <c:pt idx="41">
                  <c:v>42430</c:v>
                </c:pt>
                <c:pt idx="42">
                  <c:v>42461</c:v>
                </c:pt>
                <c:pt idx="43">
                  <c:v>42491</c:v>
                </c:pt>
                <c:pt idx="44">
                  <c:v>42522</c:v>
                </c:pt>
                <c:pt idx="45">
                  <c:v>42552</c:v>
                </c:pt>
                <c:pt idx="46">
                  <c:v>42583</c:v>
                </c:pt>
                <c:pt idx="47">
                  <c:v>42614</c:v>
                </c:pt>
                <c:pt idx="48">
                  <c:v>42644</c:v>
                </c:pt>
                <c:pt idx="49">
                  <c:v>42675</c:v>
                </c:pt>
                <c:pt idx="50">
                  <c:v>42705</c:v>
                </c:pt>
                <c:pt idx="51">
                  <c:v>42736</c:v>
                </c:pt>
              </c:numCache>
            </c:numRef>
          </c:cat>
          <c:val>
            <c:numRef>
              <c:f>rates!$B$6:$BB$6</c:f>
              <c:numCache>
                <c:formatCode>0.0000</c:formatCode>
                <c:ptCount val="53"/>
                <c:pt idx="0">
                  <c:v>1.286</c:v>
                </c:pt>
                <c:pt idx="1">
                  <c:v>1.2972999999999999</c:v>
                </c:pt>
                <c:pt idx="2">
                  <c:v>1.2967</c:v>
                </c:pt>
                <c:pt idx="3">
                  <c:v>1.3205</c:v>
                </c:pt>
                <c:pt idx="4">
                  <c:v>1.3568</c:v>
                </c:pt>
                <c:pt idx="5" formatCode="General">
                  <c:v>1.3121</c:v>
                </c:pt>
                <c:pt idx="10">
                  <c:v>1.3224</c:v>
                </c:pt>
                <c:pt idx="14">
                  <c:v>1.3593</c:v>
                </c:pt>
                <c:pt idx="28">
                  <c:v>1.1277999999999999</c:v>
                </c:pt>
                <c:pt idx="30">
                  <c:v>1.1208199999999999</c:v>
                </c:pt>
              </c:numCache>
            </c:numRef>
          </c:val>
        </c:ser>
        <c:marker val="1"/>
        <c:axId val="77490048"/>
        <c:axId val="77491584"/>
      </c:lineChart>
      <c:dateAx>
        <c:axId val="77490048"/>
        <c:scaling>
          <c:orientation val="minMax"/>
        </c:scaling>
        <c:axPos val="b"/>
        <c:numFmt formatCode="[$-407]mmm/\ yy;@" sourceLinked="0"/>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7491584"/>
        <c:crosses val="autoZero"/>
        <c:auto val="1"/>
        <c:lblOffset val="100"/>
      </c:dateAx>
      <c:valAx>
        <c:axId val="77491584"/>
        <c:scaling>
          <c:orientation val="minMax"/>
        </c:scaling>
        <c:delete val="1"/>
        <c:axPos val="l"/>
        <c:majorGridlines/>
        <c:numFmt formatCode="0.0000" sourceLinked="1"/>
        <c:tickLblPos val="none"/>
        <c:crossAx val="77490048"/>
        <c:crosses val="autoZero"/>
        <c:crossBetween val="between"/>
      </c:valAx>
    </c:plotArea>
    <c:legend>
      <c:legendPos val="r"/>
      <c:txPr>
        <a:bodyPr/>
        <a:lstStyle/>
        <a:p>
          <a:pPr>
            <a:defRPr sz="710" b="0" i="0" u="none" strike="noStrike" baseline="0">
              <a:solidFill>
                <a:srgbClr val="000000"/>
              </a:solidFill>
              <a:latin typeface="Calibri"/>
              <a:ea typeface="Calibri"/>
              <a:cs typeface="Calibri"/>
            </a:defRPr>
          </a:pPr>
          <a:endParaRPr lang="de-DE"/>
        </a:p>
      </c:txPr>
    </c:legend>
    <c:plotVisOnly val="1"/>
    <c:dispBlanksAs val="zero"/>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gif"/><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26" Type="http://schemas.openxmlformats.org/officeDocument/2006/relationships/image" Target="../media/image30.png"/><Relationship Id="rId3" Type="http://schemas.openxmlformats.org/officeDocument/2006/relationships/image" Target="../media/image7.png"/><Relationship Id="rId21" Type="http://schemas.openxmlformats.org/officeDocument/2006/relationships/image" Target="../media/image25.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5" Type="http://schemas.openxmlformats.org/officeDocument/2006/relationships/image" Target="../media/image29.png"/><Relationship Id="rId2" Type="http://schemas.openxmlformats.org/officeDocument/2006/relationships/image" Target="../media/image6.png"/><Relationship Id="rId16" Type="http://schemas.openxmlformats.org/officeDocument/2006/relationships/image" Target="../media/image20.png"/><Relationship Id="rId20" Type="http://schemas.openxmlformats.org/officeDocument/2006/relationships/image" Target="../media/image24.png"/><Relationship Id="rId29" Type="http://schemas.openxmlformats.org/officeDocument/2006/relationships/image" Target="../media/image33.png"/><Relationship Id="rId1" Type="http://schemas.openxmlformats.org/officeDocument/2006/relationships/hyperlink" Target="https://members.hardrock.com/myvisit-map" TargetMode="External"/><Relationship Id="rId6" Type="http://schemas.openxmlformats.org/officeDocument/2006/relationships/image" Target="../media/image10.png"/><Relationship Id="rId11" Type="http://schemas.openxmlformats.org/officeDocument/2006/relationships/image" Target="../media/image15.png"/><Relationship Id="rId24" Type="http://schemas.openxmlformats.org/officeDocument/2006/relationships/image" Target="../media/image28.png"/><Relationship Id="rId5" Type="http://schemas.openxmlformats.org/officeDocument/2006/relationships/image" Target="../media/image9.png"/><Relationship Id="rId15" Type="http://schemas.openxmlformats.org/officeDocument/2006/relationships/image" Target="../media/image19.png"/><Relationship Id="rId23" Type="http://schemas.openxmlformats.org/officeDocument/2006/relationships/image" Target="../media/image27.png"/><Relationship Id="rId28" Type="http://schemas.openxmlformats.org/officeDocument/2006/relationships/image" Target="../media/image32.png"/><Relationship Id="rId10" Type="http://schemas.openxmlformats.org/officeDocument/2006/relationships/image" Target="../media/image14.png"/><Relationship Id="rId19" Type="http://schemas.openxmlformats.org/officeDocument/2006/relationships/image" Target="../media/image23.png"/><Relationship Id="rId31" Type="http://schemas.openxmlformats.org/officeDocument/2006/relationships/image" Target="../media/image35.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 Id="rId22" Type="http://schemas.openxmlformats.org/officeDocument/2006/relationships/image" Target="../media/image26.png"/><Relationship Id="rId27" Type="http://schemas.openxmlformats.org/officeDocument/2006/relationships/image" Target="../media/image31.png"/><Relationship Id="rId30" Type="http://schemas.openxmlformats.org/officeDocument/2006/relationships/image" Target="../media/image34.png"/></Relationships>
</file>

<file path=xl/drawings/_rels/drawing5.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26" Type="http://schemas.openxmlformats.org/officeDocument/2006/relationships/image" Target="../media/image32.png"/><Relationship Id="rId3" Type="http://schemas.openxmlformats.org/officeDocument/2006/relationships/image" Target="../media/image7.png"/><Relationship Id="rId21" Type="http://schemas.openxmlformats.org/officeDocument/2006/relationships/image" Target="../media/image25.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5" Type="http://schemas.openxmlformats.org/officeDocument/2006/relationships/image" Target="../media/image30.png"/><Relationship Id="rId2" Type="http://schemas.openxmlformats.org/officeDocument/2006/relationships/image" Target="../media/image6.png"/><Relationship Id="rId16" Type="http://schemas.openxmlformats.org/officeDocument/2006/relationships/image" Target="../media/image20.png"/><Relationship Id="rId20" Type="http://schemas.openxmlformats.org/officeDocument/2006/relationships/image" Target="../media/image24.png"/><Relationship Id="rId29" Type="http://schemas.openxmlformats.org/officeDocument/2006/relationships/image" Target="../media/image34.png"/><Relationship Id="rId1" Type="http://schemas.openxmlformats.org/officeDocument/2006/relationships/hyperlink" Target="https://members.hardrock.com/myvisit-map" TargetMode="External"/><Relationship Id="rId6" Type="http://schemas.openxmlformats.org/officeDocument/2006/relationships/image" Target="../media/image10.png"/><Relationship Id="rId11" Type="http://schemas.openxmlformats.org/officeDocument/2006/relationships/image" Target="../media/image15.png"/><Relationship Id="rId24" Type="http://schemas.openxmlformats.org/officeDocument/2006/relationships/image" Target="../media/image28.png"/><Relationship Id="rId5" Type="http://schemas.openxmlformats.org/officeDocument/2006/relationships/image" Target="../media/image9.png"/><Relationship Id="rId15" Type="http://schemas.openxmlformats.org/officeDocument/2006/relationships/image" Target="../media/image19.png"/><Relationship Id="rId23" Type="http://schemas.openxmlformats.org/officeDocument/2006/relationships/image" Target="../media/image27.png"/><Relationship Id="rId28" Type="http://schemas.openxmlformats.org/officeDocument/2006/relationships/image" Target="../media/image35.png"/><Relationship Id="rId10" Type="http://schemas.openxmlformats.org/officeDocument/2006/relationships/image" Target="../media/image14.png"/><Relationship Id="rId19" Type="http://schemas.openxmlformats.org/officeDocument/2006/relationships/image" Target="../media/image23.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 Id="rId22" Type="http://schemas.openxmlformats.org/officeDocument/2006/relationships/image" Target="../media/image26.png"/><Relationship Id="rId27" Type="http://schemas.openxmlformats.org/officeDocument/2006/relationships/image" Target="../media/image33.png"/></Relationships>
</file>

<file path=xl/drawings/_rels/drawing6.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26" Type="http://schemas.openxmlformats.org/officeDocument/2006/relationships/image" Target="../media/image30.png"/><Relationship Id="rId3" Type="http://schemas.openxmlformats.org/officeDocument/2006/relationships/image" Target="../media/image7.png"/><Relationship Id="rId21" Type="http://schemas.openxmlformats.org/officeDocument/2006/relationships/image" Target="../media/image25.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5" Type="http://schemas.openxmlformats.org/officeDocument/2006/relationships/image" Target="../media/image29.png"/><Relationship Id="rId2" Type="http://schemas.openxmlformats.org/officeDocument/2006/relationships/image" Target="../media/image6.png"/><Relationship Id="rId16" Type="http://schemas.openxmlformats.org/officeDocument/2006/relationships/image" Target="../media/image20.png"/><Relationship Id="rId20" Type="http://schemas.openxmlformats.org/officeDocument/2006/relationships/image" Target="../media/image24.png"/><Relationship Id="rId29" Type="http://schemas.openxmlformats.org/officeDocument/2006/relationships/image" Target="../media/image33.png"/><Relationship Id="rId1" Type="http://schemas.openxmlformats.org/officeDocument/2006/relationships/hyperlink" Target="https://members.hardrock.com/myvisit-map" TargetMode="External"/><Relationship Id="rId6" Type="http://schemas.openxmlformats.org/officeDocument/2006/relationships/image" Target="../media/image10.png"/><Relationship Id="rId11" Type="http://schemas.openxmlformats.org/officeDocument/2006/relationships/image" Target="../media/image15.png"/><Relationship Id="rId24" Type="http://schemas.openxmlformats.org/officeDocument/2006/relationships/image" Target="../media/image28.png"/><Relationship Id="rId5" Type="http://schemas.openxmlformats.org/officeDocument/2006/relationships/image" Target="../media/image9.png"/><Relationship Id="rId15" Type="http://schemas.openxmlformats.org/officeDocument/2006/relationships/image" Target="../media/image19.png"/><Relationship Id="rId23" Type="http://schemas.openxmlformats.org/officeDocument/2006/relationships/image" Target="../media/image27.png"/><Relationship Id="rId28" Type="http://schemas.openxmlformats.org/officeDocument/2006/relationships/image" Target="../media/image34.png"/><Relationship Id="rId10" Type="http://schemas.openxmlformats.org/officeDocument/2006/relationships/image" Target="../media/image14.png"/><Relationship Id="rId19" Type="http://schemas.openxmlformats.org/officeDocument/2006/relationships/image" Target="../media/image23.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 Id="rId22" Type="http://schemas.openxmlformats.org/officeDocument/2006/relationships/image" Target="../media/image26.png"/><Relationship Id="rId27" Type="http://schemas.openxmlformats.org/officeDocument/2006/relationships/image" Target="../media/image3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image" Target="../media/image3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image" Target="../media/image3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image" Target="../media/image36.emf"/></Relationships>
</file>

<file path=xl/drawings/drawing1.xml><?xml version="1.0" encoding="utf-8"?>
<xdr:wsDr xmlns:xdr="http://schemas.openxmlformats.org/drawingml/2006/spreadsheetDrawing" xmlns:a="http://schemas.openxmlformats.org/drawingml/2006/main">
  <xdr:twoCellAnchor editAs="oneCell">
    <xdr:from>
      <xdr:col>56</xdr:col>
      <xdr:colOff>0</xdr:colOff>
      <xdr:row>342</xdr:row>
      <xdr:rowOff>0</xdr:rowOff>
    </xdr:from>
    <xdr:to>
      <xdr:col>58</xdr:col>
      <xdr:colOff>466725</xdr:colOff>
      <xdr:row>350</xdr:row>
      <xdr:rowOff>133350</xdr:rowOff>
    </xdr:to>
    <xdr:pic>
      <xdr:nvPicPr>
        <xdr:cNvPr id="1225" name="Picture 22" descr="Statistic-snapshot-error-20100806"/>
        <xdr:cNvPicPr>
          <a:picLocks noChangeAspect="1" noChangeArrowheads="1"/>
        </xdr:cNvPicPr>
      </xdr:nvPicPr>
      <xdr:blipFill>
        <a:blip xmlns:r="http://schemas.openxmlformats.org/officeDocument/2006/relationships" r:embed="rId1" cstate="print"/>
        <a:srcRect/>
        <a:stretch>
          <a:fillRect/>
        </a:stretch>
      </xdr:blipFill>
      <xdr:spPr bwMode="auto">
        <a:xfrm>
          <a:off x="26746200" y="42748200"/>
          <a:ext cx="2105025" cy="1428750"/>
        </a:xfrm>
        <a:prstGeom prst="rect">
          <a:avLst/>
        </a:prstGeom>
        <a:noFill/>
        <a:ln w="9525">
          <a:noFill/>
          <a:miter lim="800000"/>
          <a:headEnd/>
          <a:tailEnd/>
        </a:ln>
      </xdr:spPr>
    </xdr:pic>
    <xdr:clientData/>
  </xdr:twoCellAnchor>
  <xdr:twoCellAnchor editAs="oneCell">
    <xdr:from>
      <xdr:col>0</xdr:col>
      <xdr:colOff>381000</xdr:colOff>
      <xdr:row>465</xdr:row>
      <xdr:rowOff>76200</xdr:rowOff>
    </xdr:from>
    <xdr:to>
      <xdr:col>2</xdr:col>
      <xdr:colOff>200025</xdr:colOff>
      <xdr:row>470</xdr:row>
      <xdr:rowOff>28575</xdr:rowOff>
    </xdr:to>
    <xdr:pic>
      <xdr:nvPicPr>
        <xdr:cNvPr id="1062" name="Picture 38" descr="http://t1.gstatic.com/images?q=tbn:ANd9GcR5Ayl2_tTzZu-AHfinzRkzP7hpGSOVkuSLpNZQwGB3mXwNXH-EZUbozQ"/>
        <xdr:cNvPicPr>
          <a:picLocks noChangeAspect="1" noChangeArrowheads="1"/>
        </xdr:cNvPicPr>
      </xdr:nvPicPr>
      <xdr:blipFill>
        <a:blip xmlns:r="http://schemas.openxmlformats.org/officeDocument/2006/relationships" r:embed="rId2" cstate="print"/>
        <a:srcRect/>
        <a:stretch>
          <a:fillRect/>
        </a:stretch>
      </xdr:blipFill>
      <xdr:spPr bwMode="auto">
        <a:xfrm>
          <a:off x="381000" y="52054125"/>
          <a:ext cx="647700" cy="762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8</xdr:row>
      <xdr:rowOff>9525</xdr:rowOff>
    </xdr:from>
    <xdr:to>
      <xdr:col>18</xdr:col>
      <xdr:colOff>28575</xdr:colOff>
      <xdr:row>25</xdr:row>
      <xdr:rowOff>0</xdr:rowOff>
    </xdr:to>
    <xdr:graphicFrame macro="">
      <xdr:nvGraphicFramePr>
        <xdr:cNvPr id="214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1</xdr:col>
      <xdr:colOff>352425</xdr:colOff>
      <xdr:row>6</xdr:row>
      <xdr:rowOff>76200</xdr:rowOff>
    </xdr:to>
    <xdr:pic>
      <xdr:nvPicPr>
        <xdr:cNvPr id="2049" name="Picture 1" descr="AAA Card"/>
        <xdr:cNvPicPr>
          <a:picLocks noChangeAspect="1" noChangeArrowheads="1"/>
        </xdr:cNvPicPr>
      </xdr:nvPicPr>
      <xdr:blipFill>
        <a:blip xmlns:r="http://schemas.openxmlformats.org/officeDocument/2006/relationships" r:embed="rId1" cstate="print"/>
        <a:srcRect/>
        <a:stretch>
          <a:fillRect/>
        </a:stretch>
      </xdr:blipFill>
      <xdr:spPr bwMode="auto">
        <a:xfrm>
          <a:off x="19050" y="323850"/>
          <a:ext cx="1095375" cy="723900"/>
        </a:xfrm>
        <a:prstGeom prst="rect">
          <a:avLst/>
        </a:prstGeom>
        <a:noFill/>
      </xdr:spPr>
    </xdr:pic>
    <xdr:clientData/>
  </xdr:twoCellAnchor>
  <xdr:twoCellAnchor editAs="oneCell">
    <xdr:from>
      <xdr:col>0</xdr:col>
      <xdr:colOff>19050</xdr:colOff>
      <xdr:row>8</xdr:row>
      <xdr:rowOff>0</xdr:rowOff>
    </xdr:from>
    <xdr:to>
      <xdr:col>1</xdr:col>
      <xdr:colOff>295275</xdr:colOff>
      <xdr:row>12</xdr:row>
      <xdr:rowOff>9525</xdr:rowOff>
    </xdr:to>
    <xdr:pic>
      <xdr:nvPicPr>
        <xdr:cNvPr id="2050" name="Picture 2" descr="ARC Card"/>
        <xdr:cNvPicPr>
          <a:picLocks noChangeAspect="1" noChangeArrowheads="1"/>
        </xdr:cNvPicPr>
      </xdr:nvPicPr>
      <xdr:blipFill>
        <a:blip xmlns:r="http://schemas.openxmlformats.org/officeDocument/2006/relationships" r:embed="rId2" cstate="print"/>
        <a:srcRect/>
        <a:stretch>
          <a:fillRect/>
        </a:stretch>
      </xdr:blipFill>
      <xdr:spPr bwMode="auto">
        <a:xfrm>
          <a:off x="19050" y="1295400"/>
          <a:ext cx="1038225" cy="657225"/>
        </a:xfrm>
        <a:prstGeom prst="rect">
          <a:avLst/>
        </a:prstGeom>
        <a:noFill/>
      </xdr:spPr>
    </xdr:pic>
    <xdr:clientData/>
  </xdr:twoCellAnchor>
  <xdr:twoCellAnchor editAs="oneCell">
    <xdr:from>
      <xdr:col>2</xdr:col>
      <xdr:colOff>0</xdr:colOff>
      <xdr:row>17</xdr:row>
      <xdr:rowOff>0</xdr:rowOff>
    </xdr:from>
    <xdr:to>
      <xdr:col>2</xdr:col>
      <xdr:colOff>1400175</xdr:colOff>
      <xdr:row>17</xdr:row>
      <xdr:rowOff>257175</xdr:rowOff>
    </xdr:to>
    <xdr:pic>
      <xdr:nvPicPr>
        <xdr:cNvPr id="2051" name="Picture 3" descr="http://www.hardrock.com/locations/cafes/grfx/AAAcafesTitle.gif"/>
        <xdr:cNvPicPr>
          <a:picLocks noChangeAspect="1" noChangeArrowheads="1"/>
        </xdr:cNvPicPr>
      </xdr:nvPicPr>
      <xdr:blipFill>
        <a:blip xmlns:r="http://schemas.openxmlformats.org/officeDocument/2006/relationships" r:embed="rId3" cstate="print"/>
        <a:srcRect/>
        <a:stretch>
          <a:fillRect/>
        </a:stretch>
      </xdr:blipFill>
      <xdr:spPr bwMode="auto">
        <a:xfrm>
          <a:off x="1524000" y="3238500"/>
          <a:ext cx="1400175" cy="2571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200025</xdr:colOff>
      <xdr:row>2</xdr:row>
      <xdr:rowOff>28575</xdr:rowOff>
    </xdr:to>
    <xdr:pic>
      <xdr:nvPicPr>
        <xdr:cNvPr id="3073" name="Picture 1" descr="https://members.hardrock.com/images/activateFormHelpImage.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 y="1104900"/>
          <a:ext cx="200025" cy="190500"/>
        </a:xfrm>
        <a:prstGeom prst="rect">
          <a:avLst/>
        </a:prstGeom>
        <a:noFill/>
      </xdr:spPr>
    </xdr:pic>
    <xdr:clientData/>
  </xdr:twoCellAnchor>
  <xdr:twoCellAnchor editAs="oneCell">
    <xdr:from>
      <xdr:col>1</xdr:col>
      <xdr:colOff>0</xdr:colOff>
      <xdr:row>1</xdr:row>
      <xdr:rowOff>0</xdr:rowOff>
    </xdr:from>
    <xdr:to>
      <xdr:col>1</xdr:col>
      <xdr:colOff>447675</xdr:colOff>
      <xdr:row>3</xdr:row>
      <xdr:rowOff>123825</xdr:rowOff>
    </xdr:to>
    <xdr:pic>
      <xdr:nvPicPr>
        <xdr:cNvPr id="3074" name="Picture 2" descr="https://members.hardrock.com/images/pointsIcon10.png">
          <a:hlinkClick xmlns:r="http://schemas.openxmlformats.org/officeDocument/2006/relationships" r:id="rId1"/>
        </xdr:cNvPr>
        <xdr:cNvPicPr>
          <a:picLocks noChangeAspect="1" noChangeArrowheads="1"/>
        </xdr:cNvPicPr>
      </xdr:nvPicPr>
      <xdr:blipFill>
        <a:blip xmlns:r="http://schemas.openxmlformats.org/officeDocument/2006/relationships" r:embed="rId3" cstate="print"/>
        <a:srcRect/>
        <a:stretch>
          <a:fillRect/>
        </a:stretch>
      </xdr:blipFill>
      <xdr:spPr bwMode="auto">
        <a:xfrm>
          <a:off x="762000" y="1914525"/>
          <a:ext cx="447675" cy="447675"/>
        </a:xfrm>
        <a:prstGeom prst="rect">
          <a:avLst/>
        </a:prstGeom>
        <a:noFill/>
      </xdr:spPr>
    </xdr:pic>
    <xdr:clientData/>
  </xdr:twoCellAnchor>
  <xdr:twoCellAnchor editAs="oneCell">
    <xdr:from>
      <xdr:col>1</xdr:col>
      <xdr:colOff>0</xdr:colOff>
      <xdr:row>2</xdr:row>
      <xdr:rowOff>0</xdr:rowOff>
    </xdr:from>
    <xdr:to>
      <xdr:col>1</xdr:col>
      <xdr:colOff>447675</xdr:colOff>
      <xdr:row>4</xdr:row>
      <xdr:rowOff>123825</xdr:rowOff>
    </xdr:to>
    <xdr:pic>
      <xdr:nvPicPr>
        <xdr:cNvPr id="3075" name="Picture 3" descr="https://members.hardrock.com/images/pointsIcon25null.png">
          <a:hlinkClick xmlns:r="http://schemas.openxmlformats.org/officeDocument/2006/relationships" r:id="rId1"/>
        </xdr:cNvPr>
        <xdr:cNvPicPr>
          <a:picLocks noChangeAspect="1" noChangeArrowheads="1"/>
        </xdr:cNvPicPr>
      </xdr:nvPicPr>
      <xdr:blipFill>
        <a:blip xmlns:r="http://schemas.openxmlformats.org/officeDocument/2006/relationships" r:embed="rId4" cstate="print"/>
        <a:srcRect/>
        <a:stretch>
          <a:fillRect/>
        </a:stretch>
      </xdr:blipFill>
      <xdr:spPr bwMode="auto">
        <a:xfrm>
          <a:off x="762000" y="2076450"/>
          <a:ext cx="447675" cy="447675"/>
        </a:xfrm>
        <a:prstGeom prst="rect">
          <a:avLst/>
        </a:prstGeom>
        <a:noFill/>
      </xdr:spPr>
    </xdr:pic>
    <xdr:clientData/>
  </xdr:twoCellAnchor>
  <xdr:twoCellAnchor editAs="oneCell">
    <xdr:from>
      <xdr:col>1</xdr:col>
      <xdr:colOff>0</xdr:colOff>
      <xdr:row>3</xdr:row>
      <xdr:rowOff>0</xdr:rowOff>
    </xdr:from>
    <xdr:to>
      <xdr:col>1</xdr:col>
      <xdr:colOff>447675</xdr:colOff>
      <xdr:row>5</xdr:row>
      <xdr:rowOff>123825</xdr:rowOff>
    </xdr:to>
    <xdr:pic>
      <xdr:nvPicPr>
        <xdr:cNvPr id="3076" name="Picture 4" descr="https://members.hardrock.com/images/pointsIcon50null.png">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srcRect/>
        <a:stretch>
          <a:fillRect/>
        </a:stretch>
      </xdr:blipFill>
      <xdr:spPr bwMode="auto">
        <a:xfrm>
          <a:off x="762000" y="2238375"/>
          <a:ext cx="447675" cy="447675"/>
        </a:xfrm>
        <a:prstGeom prst="rect">
          <a:avLst/>
        </a:prstGeom>
        <a:noFill/>
      </xdr:spPr>
    </xdr:pic>
    <xdr:clientData/>
  </xdr:twoCellAnchor>
  <xdr:twoCellAnchor editAs="oneCell">
    <xdr:from>
      <xdr:col>1</xdr:col>
      <xdr:colOff>0</xdr:colOff>
      <xdr:row>4</xdr:row>
      <xdr:rowOff>0</xdr:rowOff>
    </xdr:from>
    <xdr:to>
      <xdr:col>1</xdr:col>
      <xdr:colOff>447675</xdr:colOff>
      <xdr:row>6</xdr:row>
      <xdr:rowOff>123825</xdr:rowOff>
    </xdr:to>
    <xdr:pic>
      <xdr:nvPicPr>
        <xdr:cNvPr id="3077" name="Picture 5" descr="https://members.hardrock.com/images/pointsIcon75null.png">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srcRect/>
        <a:stretch>
          <a:fillRect/>
        </a:stretch>
      </xdr:blipFill>
      <xdr:spPr bwMode="auto">
        <a:xfrm>
          <a:off x="762000" y="2400300"/>
          <a:ext cx="447675" cy="447675"/>
        </a:xfrm>
        <a:prstGeom prst="rect">
          <a:avLst/>
        </a:prstGeom>
        <a:noFill/>
      </xdr:spPr>
    </xdr:pic>
    <xdr:clientData/>
  </xdr:twoCellAnchor>
  <xdr:twoCellAnchor editAs="oneCell">
    <xdr:from>
      <xdr:col>1</xdr:col>
      <xdr:colOff>0</xdr:colOff>
      <xdr:row>5</xdr:row>
      <xdr:rowOff>0</xdr:rowOff>
    </xdr:from>
    <xdr:to>
      <xdr:col>1</xdr:col>
      <xdr:colOff>447675</xdr:colOff>
      <xdr:row>7</xdr:row>
      <xdr:rowOff>123825</xdr:rowOff>
    </xdr:to>
    <xdr:pic>
      <xdr:nvPicPr>
        <xdr:cNvPr id="3078" name="Picture 6" descr="https://members.hardrock.com/images/pointsIcon100null.png">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srcRect/>
        <a:stretch>
          <a:fillRect/>
        </a:stretch>
      </xdr:blipFill>
      <xdr:spPr bwMode="auto">
        <a:xfrm>
          <a:off x="762000" y="2562225"/>
          <a:ext cx="447675" cy="447675"/>
        </a:xfrm>
        <a:prstGeom prst="rect">
          <a:avLst/>
        </a:prstGeom>
        <a:noFill/>
      </xdr:spPr>
    </xdr:pic>
    <xdr:clientData/>
  </xdr:twoCellAnchor>
  <xdr:twoCellAnchor editAs="oneCell">
    <xdr:from>
      <xdr:col>1</xdr:col>
      <xdr:colOff>0</xdr:colOff>
      <xdr:row>6</xdr:row>
      <xdr:rowOff>0</xdr:rowOff>
    </xdr:from>
    <xdr:to>
      <xdr:col>1</xdr:col>
      <xdr:colOff>447675</xdr:colOff>
      <xdr:row>8</xdr:row>
      <xdr:rowOff>123825</xdr:rowOff>
    </xdr:to>
    <xdr:pic>
      <xdr:nvPicPr>
        <xdr:cNvPr id="3079" name="Picture 7" descr="https://members.hardrock.com/images/pointsIcon125null.png">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srcRect/>
        <a:stretch>
          <a:fillRect/>
        </a:stretch>
      </xdr:blipFill>
      <xdr:spPr bwMode="auto">
        <a:xfrm>
          <a:off x="762000" y="2724150"/>
          <a:ext cx="447675" cy="447675"/>
        </a:xfrm>
        <a:prstGeom prst="rect">
          <a:avLst/>
        </a:prstGeom>
        <a:noFill/>
      </xdr:spPr>
    </xdr:pic>
    <xdr:clientData/>
  </xdr:twoCellAnchor>
  <xdr:twoCellAnchor editAs="oneCell">
    <xdr:from>
      <xdr:col>1</xdr:col>
      <xdr:colOff>0</xdr:colOff>
      <xdr:row>7</xdr:row>
      <xdr:rowOff>0</xdr:rowOff>
    </xdr:from>
    <xdr:to>
      <xdr:col>1</xdr:col>
      <xdr:colOff>447675</xdr:colOff>
      <xdr:row>9</xdr:row>
      <xdr:rowOff>123825</xdr:rowOff>
    </xdr:to>
    <xdr:pic>
      <xdr:nvPicPr>
        <xdr:cNvPr id="3080" name="Picture 8" descr="https://members.hardrock.com/images/pointsIcon150null.png">
          <a:hlinkClick xmlns:r="http://schemas.openxmlformats.org/officeDocument/2006/relationships" r:id="rId1"/>
        </xdr:cNvPr>
        <xdr:cNvPicPr>
          <a:picLocks noChangeAspect="1" noChangeArrowheads="1"/>
        </xdr:cNvPicPr>
      </xdr:nvPicPr>
      <xdr:blipFill>
        <a:blip xmlns:r="http://schemas.openxmlformats.org/officeDocument/2006/relationships" r:embed="rId9" cstate="print"/>
        <a:srcRect/>
        <a:stretch>
          <a:fillRect/>
        </a:stretch>
      </xdr:blipFill>
      <xdr:spPr bwMode="auto">
        <a:xfrm>
          <a:off x="762000" y="2886075"/>
          <a:ext cx="447675" cy="447675"/>
        </a:xfrm>
        <a:prstGeom prst="rect">
          <a:avLst/>
        </a:prstGeom>
        <a:noFill/>
      </xdr:spPr>
    </xdr:pic>
    <xdr:clientData/>
  </xdr:twoCellAnchor>
  <xdr:twoCellAnchor editAs="oneCell">
    <xdr:from>
      <xdr:col>1</xdr:col>
      <xdr:colOff>0</xdr:colOff>
      <xdr:row>8</xdr:row>
      <xdr:rowOff>0</xdr:rowOff>
    </xdr:from>
    <xdr:to>
      <xdr:col>1</xdr:col>
      <xdr:colOff>447675</xdr:colOff>
      <xdr:row>10</xdr:row>
      <xdr:rowOff>123825</xdr:rowOff>
    </xdr:to>
    <xdr:pic>
      <xdr:nvPicPr>
        <xdr:cNvPr id="3081" name="Picture 9" descr="https://members.hardrock.com/images/pointsIcon175null.png">
          <a:hlinkClick xmlns:r="http://schemas.openxmlformats.org/officeDocument/2006/relationships" r:id="rId1"/>
        </xdr:cNvPr>
        <xdr:cNvPicPr>
          <a:picLocks noChangeAspect="1" noChangeArrowheads="1"/>
        </xdr:cNvPicPr>
      </xdr:nvPicPr>
      <xdr:blipFill>
        <a:blip xmlns:r="http://schemas.openxmlformats.org/officeDocument/2006/relationships" r:embed="rId10" cstate="print"/>
        <a:srcRect/>
        <a:stretch>
          <a:fillRect/>
        </a:stretch>
      </xdr:blipFill>
      <xdr:spPr bwMode="auto">
        <a:xfrm>
          <a:off x="762000" y="3048000"/>
          <a:ext cx="447675" cy="447675"/>
        </a:xfrm>
        <a:prstGeom prst="rect">
          <a:avLst/>
        </a:prstGeom>
        <a:noFill/>
      </xdr:spPr>
    </xdr:pic>
    <xdr:clientData/>
  </xdr:twoCellAnchor>
  <xdr:twoCellAnchor editAs="oneCell">
    <xdr:from>
      <xdr:col>1</xdr:col>
      <xdr:colOff>0</xdr:colOff>
      <xdr:row>9</xdr:row>
      <xdr:rowOff>0</xdr:rowOff>
    </xdr:from>
    <xdr:to>
      <xdr:col>1</xdr:col>
      <xdr:colOff>447675</xdr:colOff>
      <xdr:row>11</xdr:row>
      <xdr:rowOff>123825</xdr:rowOff>
    </xdr:to>
    <xdr:pic>
      <xdr:nvPicPr>
        <xdr:cNvPr id="3082" name="Picture 10" descr="https://members.hardrock.com/images/pointsIcon200null.png">
          <a:hlinkClick xmlns:r="http://schemas.openxmlformats.org/officeDocument/2006/relationships" r:id="rId1"/>
        </xdr:cNvPr>
        <xdr:cNvPicPr>
          <a:picLocks noChangeAspect="1" noChangeArrowheads="1"/>
        </xdr:cNvPicPr>
      </xdr:nvPicPr>
      <xdr:blipFill>
        <a:blip xmlns:r="http://schemas.openxmlformats.org/officeDocument/2006/relationships" r:embed="rId11" cstate="print"/>
        <a:srcRect/>
        <a:stretch>
          <a:fillRect/>
        </a:stretch>
      </xdr:blipFill>
      <xdr:spPr bwMode="auto">
        <a:xfrm>
          <a:off x="762000" y="3209925"/>
          <a:ext cx="447675" cy="447675"/>
        </a:xfrm>
        <a:prstGeom prst="rect">
          <a:avLst/>
        </a:prstGeom>
        <a:noFill/>
      </xdr:spPr>
    </xdr:pic>
    <xdr:clientData/>
  </xdr:twoCellAnchor>
  <xdr:twoCellAnchor editAs="oneCell">
    <xdr:from>
      <xdr:col>1</xdr:col>
      <xdr:colOff>0</xdr:colOff>
      <xdr:row>10</xdr:row>
      <xdr:rowOff>0</xdr:rowOff>
    </xdr:from>
    <xdr:to>
      <xdr:col>1</xdr:col>
      <xdr:colOff>447675</xdr:colOff>
      <xdr:row>12</xdr:row>
      <xdr:rowOff>123825</xdr:rowOff>
    </xdr:to>
    <xdr:pic>
      <xdr:nvPicPr>
        <xdr:cNvPr id="3083" name="Picture 11" descr="https://members.hardrock.com/images/pointsIcon225null.png">
          <a:hlinkClick xmlns:r="http://schemas.openxmlformats.org/officeDocument/2006/relationships" r:id="rId1"/>
        </xdr:cNvPr>
        <xdr:cNvPicPr>
          <a:picLocks noChangeAspect="1" noChangeArrowheads="1"/>
        </xdr:cNvPicPr>
      </xdr:nvPicPr>
      <xdr:blipFill>
        <a:blip xmlns:r="http://schemas.openxmlformats.org/officeDocument/2006/relationships" r:embed="rId12" cstate="print"/>
        <a:srcRect/>
        <a:stretch>
          <a:fillRect/>
        </a:stretch>
      </xdr:blipFill>
      <xdr:spPr bwMode="auto">
        <a:xfrm>
          <a:off x="762000" y="3371850"/>
          <a:ext cx="447675" cy="447675"/>
        </a:xfrm>
        <a:prstGeom prst="rect">
          <a:avLst/>
        </a:prstGeom>
        <a:noFill/>
      </xdr:spPr>
    </xdr:pic>
    <xdr:clientData/>
  </xdr:twoCellAnchor>
  <xdr:twoCellAnchor editAs="oneCell">
    <xdr:from>
      <xdr:col>1</xdr:col>
      <xdr:colOff>0</xdr:colOff>
      <xdr:row>11</xdr:row>
      <xdr:rowOff>0</xdr:rowOff>
    </xdr:from>
    <xdr:to>
      <xdr:col>1</xdr:col>
      <xdr:colOff>447675</xdr:colOff>
      <xdr:row>13</xdr:row>
      <xdr:rowOff>123825</xdr:rowOff>
    </xdr:to>
    <xdr:pic>
      <xdr:nvPicPr>
        <xdr:cNvPr id="3084" name="Picture 12" descr="https://members.hardrock.com/images/pointsIcon250null.png">
          <a:hlinkClick xmlns:r="http://schemas.openxmlformats.org/officeDocument/2006/relationships" r:id="rId1"/>
        </xdr:cNvPr>
        <xdr:cNvPicPr>
          <a:picLocks noChangeAspect="1" noChangeArrowheads="1"/>
        </xdr:cNvPicPr>
      </xdr:nvPicPr>
      <xdr:blipFill>
        <a:blip xmlns:r="http://schemas.openxmlformats.org/officeDocument/2006/relationships" r:embed="rId13" cstate="print"/>
        <a:srcRect/>
        <a:stretch>
          <a:fillRect/>
        </a:stretch>
      </xdr:blipFill>
      <xdr:spPr bwMode="auto">
        <a:xfrm>
          <a:off x="762000" y="3533775"/>
          <a:ext cx="447675" cy="447675"/>
        </a:xfrm>
        <a:prstGeom prst="rect">
          <a:avLst/>
        </a:prstGeom>
        <a:noFill/>
      </xdr:spPr>
    </xdr:pic>
    <xdr:clientData/>
  </xdr:twoCellAnchor>
  <xdr:twoCellAnchor editAs="oneCell">
    <xdr:from>
      <xdr:col>1</xdr:col>
      <xdr:colOff>0</xdr:colOff>
      <xdr:row>12</xdr:row>
      <xdr:rowOff>0</xdr:rowOff>
    </xdr:from>
    <xdr:to>
      <xdr:col>1</xdr:col>
      <xdr:colOff>447675</xdr:colOff>
      <xdr:row>14</xdr:row>
      <xdr:rowOff>123825</xdr:rowOff>
    </xdr:to>
    <xdr:pic>
      <xdr:nvPicPr>
        <xdr:cNvPr id="3085" name="Picture 13" descr="https://members.hardrock.com/images/pointsIcon275null.png">
          <a:hlinkClick xmlns:r="http://schemas.openxmlformats.org/officeDocument/2006/relationships" r:id="rId1"/>
        </xdr:cNvPr>
        <xdr:cNvPicPr>
          <a:picLocks noChangeAspect="1" noChangeArrowheads="1"/>
        </xdr:cNvPicPr>
      </xdr:nvPicPr>
      <xdr:blipFill>
        <a:blip xmlns:r="http://schemas.openxmlformats.org/officeDocument/2006/relationships" r:embed="rId14" cstate="print"/>
        <a:srcRect/>
        <a:stretch>
          <a:fillRect/>
        </a:stretch>
      </xdr:blipFill>
      <xdr:spPr bwMode="auto">
        <a:xfrm>
          <a:off x="762000" y="3695700"/>
          <a:ext cx="447675" cy="447675"/>
        </a:xfrm>
        <a:prstGeom prst="rect">
          <a:avLst/>
        </a:prstGeom>
        <a:noFill/>
      </xdr:spPr>
    </xdr:pic>
    <xdr:clientData/>
  </xdr:twoCellAnchor>
  <xdr:twoCellAnchor editAs="oneCell">
    <xdr:from>
      <xdr:col>1</xdr:col>
      <xdr:colOff>0</xdr:colOff>
      <xdr:row>13</xdr:row>
      <xdr:rowOff>0</xdr:rowOff>
    </xdr:from>
    <xdr:to>
      <xdr:col>1</xdr:col>
      <xdr:colOff>447675</xdr:colOff>
      <xdr:row>15</xdr:row>
      <xdr:rowOff>123825</xdr:rowOff>
    </xdr:to>
    <xdr:pic>
      <xdr:nvPicPr>
        <xdr:cNvPr id="3086" name="Picture 14" descr="https://members.hardrock.com/images/pointsIcon300null.png">
          <a:hlinkClick xmlns:r="http://schemas.openxmlformats.org/officeDocument/2006/relationships" r:id="rId1"/>
        </xdr:cNvPr>
        <xdr:cNvPicPr>
          <a:picLocks noChangeAspect="1" noChangeArrowheads="1"/>
        </xdr:cNvPicPr>
      </xdr:nvPicPr>
      <xdr:blipFill>
        <a:blip xmlns:r="http://schemas.openxmlformats.org/officeDocument/2006/relationships" r:embed="rId15" cstate="print"/>
        <a:srcRect/>
        <a:stretch>
          <a:fillRect/>
        </a:stretch>
      </xdr:blipFill>
      <xdr:spPr bwMode="auto">
        <a:xfrm>
          <a:off x="762000" y="3857625"/>
          <a:ext cx="447675" cy="447675"/>
        </a:xfrm>
        <a:prstGeom prst="rect">
          <a:avLst/>
        </a:prstGeom>
        <a:noFill/>
      </xdr:spPr>
    </xdr:pic>
    <xdr:clientData/>
  </xdr:twoCellAnchor>
  <xdr:twoCellAnchor editAs="oneCell">
    <xdr:from>
      <xdr:col>1</xdr:col>
      <xdr:colOff>0</xdr:colOff>
      <xdr:row>14</xdr:row>
      <xdr:rowOff>0</xdr:rowOff>
    </xdr:from>
    <xdr:to>
      <xdr:col>1</xdr:col>
      <xdr:colOff>447675</xdr:colOff>
      <xdr:row>16</xdr:row>
      <xdr:rowOff>123825</xdr:rowOff>
    </xdr:to>
    <xdr:pic>
      <xdr:nvPicPr>
        <xdr:cNvPr id="3087" name="Picture 15" descr="https://members.hardrock.com/images/pointsIcon325null.png">
          <a:hlinkClick xmlns:r="http://schemas.openxmlformats.org/officeDocument/2006/relationships" r:id="rId1"/>
        </xdr:cNvPr>
        <xdr:cNvPicPr>
          <a:picLocks noChangeAspect="1" noChangeArrowheads="1"/>
        </xdr:cNvPicPr>
      </xdr:nvPicPr>
      <xdr:blipFill>
        <a:blip xmlns:r="http://schemas.openxmlformats.org/officeDocument/2006/relationships" r:embed="rId16" cstate="print"/>
        <a:srcRect/>
        <a:stretch>
          <a:fillRect/>
        </a:stretch>
      </xdr:blipFill>
      <xdr:spPr bwMode="auto">
        <a:xfrm>
          <a:off x="762000" y="4019550"/>
          <a:ext cx="447675" cy="447675"/>
        </a:xfrm>
        <a:prstGeom prst="rect">
          <a:avLst/>
        </a:prstGeom>
        <a:noFill/>
      </xdr:spPr>
    </xdr:pic>
    <xdr:clientData/>
  </xdr:twoCellAnchor>
  <xdr:twoCellAnchor editAs="oneCell">
    <xdr:from>
      <xdr:col>1</xdr:col>
      <xdr:colOff>0</xdr:colOff>
      <xdr:row>15</xdr:row>
      <xdr:rowOff>0</xdr:rowOff>
    </xdr:from>
    <xdr:to>
      <xdr:col>1</xdr:col>
      <xdr:colOff>447675</xdr:colOff>
      <xdr:row>17</xdr:row>
      <xdr:rowOff>123825</xdr:rowOff>
    </xdr:to>
    <xdr:pic>
      <xdr:nvPicPr>
        <xdr:cNvPr id="3088" name="Picture 16" descr="https://members.hardrock.com/images/pointsIcon350null.png">
          <a:hlinkClick xmlns:r="http://schemas.openxmlformats.org/officeDocument/2006/relationships" r:id="rId1"/>
        </xdr:cNvPr>
        <xdr:cNvPicPr>
          <a:picLocks noChangeAspect="1" noChangeArrowheads="1"/>
        </xdr:cNvPicPr>
      </xdr:nvPicPr>
      <xdr:blipFill>
        <a:blip xmlns:r="http://schemas.openxmlformats.org/officeDocument/2006/relationships" r:embed="rId17" cstate="print"/>
        <a:srcRect/>
        <a:stretch>
          <a:fillRect/>
        </a:stretch>
      </xdr:blipFill>
      <xdr:spPr bwMode="auto">
        <a:xfrm>
          <a:off x="762000" y="4181475"/>
          <a:ext cx="447675" cy="447675"/>
        </a:xfrm>
        <a:prstGeom prst="rect">
          <a:avLst/>
        </a:prstGeom>
        <a:noFill/>
      </xdr:spPr>
    </xdr:pic>
    <xdr:clientData/>
  </xdr:twoCellAnchor>
  <xdr:twoCellAnchor editAs="oneCell">
    <xdr:from>
      <xdr:col>1</xdr:col>
      <xdr:colOff>0</xdr:colOff>
      <xdr:row>16</xdr:row>
      <xdr:rowOff>0</xdr:rowOff>
    </xdr:from>
    <xdr:to>
      <xdr:col>1</xdr:col>
      <xdr:colOff>447675</xdr:colOff>
      <xdr:row>18</xdr:row>
      <xdr:rowOff>123825</xdr:rowOff>
    </xdr:to>
    <xdr:pic>
      <xdr:nvPicPr>
        <xdr:cNvPr id="3089" name="Picture 17" descr="https://members.hardrock.com/images/pointsIcon375null.png">
          <a:hlinkClick xmlns:r="http://schemas.openxmlformats.org/officeDocument/2006/relationships" r:id="rId1"/>
        </xdr:cNvPr>
        <xdr:cNvPicPr>
          <a:picLocks noChangeAspect="1" noChangeArrowheads="1"/>
        </xdr:cNvPicPr>
      </xdr:nvPicPr>
      <xdr:blipFill>
        <a:blip xmlns:r="http://schemas.openxmlformats.org/officeDocument/2006/relationships" r:embed="rId18" cstate="print"/>
        <a:srcRect/>
        <a:stretch>
          <a:fillRect/>
        </a:stretch>
      </xdr:blipFill>
      <xdr:spPr bwMode="auto">
        <a:xfrm>
          <a:off x="762000" y="4343400"/>
          <a:ext cx="447675" cy="447675"/>
        </a:xfrm>
        <a:prstGeom prst="rect">
          <a:avLst/>
        </a:prstGeom>
        <a:noFill/>
      </xdr:spPr>
    </xdr:pic>
    <xdr:clientData/>
  </xdr:twoCellAnchor>
  <xdr:twoCellAnchor editAs="oneCell">
    <xdr:from>
      <xdr:col>1</xdr:col>
      <xdr:colOff>0</xdr:colOff>
      <xdr:row>17</xdr:row>
      <xdr:rowOff>0</xdr:rowOff>
    </xdr:from>
    <xdr:to>
      <xdr:col>1</xdr:col>
      <xdr:colOff>447675</xdr:colOff>
      <xdr:row>19</xdr:row>
      <xdr:rowOff>123825</xdr:rowOff>
    </xdr:to>
    <xdr:pic>
      <xdr:nvPicPr>
        <xdr:cNvPr id="3090" name="Picture 18" descr="https://members.hardrock.com/images/pointsIcon400null.png">
          <a:hlinkClick xmlns:r="http://schemas.openxmlformats.org/officeDocument/2006/relationships" r:id="rId1"/>
        </xdr:cNvPr>
        <xdr:cNvPicPr>
          <a:picLocks noChangeAspect="1" noChangeArrowheads="1"/>
        </xdr:cNvPicPr>
      </xdr:nvPicPr>
      <xdr:blipFill>
        <a:blip xmlns:r="http://schemas.openxmlformats.org/officeDocument/2006/relationships" r:embed="rId19" cstate="print"/>
        <a:srcRect/>
        <a:stretch>
          <a:fillRect/>
        </a:stretch>
      </xdr:blipFill>
      <xdr:spPr bwMode="auto">
        <a:xfrm>
          <a:off x="762000" y="4505325"/>
          <a:ext cx="447675" cy="447675"/>
        </a:xfrm>
        <a:prstGeom prst="rect">
          <a:avLst/>
        </a:prstGeom>
        <a:noFill/>
      </xdr:spPr>
    </xdr:pic>
    <xdr:clientData/>
  </xdr:twoCellAnchor>
  <xdr:twoCellAnchor editAs="oneCell">
    <xdr:from>
      <xdr:col>1</xdr:col>
      <xdr:colOff>0</xdr:colOff>
      <xdr:row>18</xdr:row>
      <xdr:rowOff>0</xdr:rowOff>
    </xdr:from>
    <xdr:to>
      <xdr:col>1</xdr:col>
      <xdr:colOff>95250</xdr:colOff>
      <xdr:row>18</xdr:row>
      <xdr:rowOff>95250</xdr:rowOff>
    </xdr:to>
    <xdr:pic>
      <xdr:nvPicPr>
        <xdr:cNvPr id="3091" name="Picture 19" descr="Visited"/>
        <xdr:cNvPicPr>
          <a:picLocks noChangeAspect="1" noChangeArrowheads="1"/>
        </xdr:cNvPicPr>
      </xdr:nvPicPr>
      <xdr:blipFill>
        <a:blip xmlns:r="http://schemas.openxmlformats.org/officeDocument/2006/relationships" r:embed="rId20" cstate="print"/>
        <a:srcRect/>
        <a:stretch>
          <a:fillRect/>
        </a:stretch>
      </xdr:blipFill>
      <xdr:spPr bwMode="auto">
        <a:xfrm>
          <a:off x="762000" y="4667250"/>
          <a:ext cx="95250" cy="95250"/>
        </a:xfrm>
        <a:prstGeom prst="rect">
          <a:avLst/>
        </a:prstGeom>
        <a:noFill/>
      </xdr:spPr>
    </xdr:pic>
    <xdr:clientData/>
  </xdr:twoCellAnchor>
  <xdr:twoCellAnchor editAs="oneCell">
    <xdr:from>
      <xdr:col>1</xdr:col>
      <xdr:colOff>0</xdr:colOff>
      <xdr:row>19</xdr:row>
      <xdr:rowOff>0</xdr:rowOff>
    </xdr:from>
    <xdr:to>
      <xdr:col>1</xdr:col>
      <xdr:colOff>95250</xdr:colOff>
      <xdr:row>19</xdr:row>
      <xdr:rowOff>95250</xdr:rowOff>
    </xdr:to>
    <xdr:pic>
      <xdr:nvPicPr>
        <xdr:cNvPr id="3092" name="Picture 20" descr="Not Visited"/>
        <xdr:cNvPicPr>
          <a:picLocks noChangeAspect="1" noChangeArrowheads="1"/>
        </xdr:cNvPicPr>
      </xdr:nvPicPr>
      <xdr:blipFill>
        <a:blip xmlns:r="http://schemas.openxmlformats.org/officeDocument/2006/relationships" r:embed="rId21" cstate="print"/>
        <a:srcRect/>
        <a:stretch>
          <a:fillRect/>
        </a:stretch>
      </xdr:blipFill>
      <xdr:spPr bwMode="auto">
        <a:xfrm>
          <a:off x="762000" y="4829175"/>
          <a:ext cx="95250" cy="95250"/>
        </a:xfrm>
        <a:prstGeom prst="rect">
          <a:avLst/>
        </a:prstGeom>
        <a:noFill/>
      </xdr:spPr>
    </xdr:pic>
    <xdr:clientData/>
  </xdr:twoCellAnchor>
  <xdr:twoCellAnchor editAs="oneCell">
    <xdr:from>
      <xdr:col>1</xdr:col>
      <xdr:colOff>0</xdr:colOff>
      <xdr:row>20</xdr:row>
      <xdr:rowOff>0</xdr:rowOff>
    </xdr:from>
    <xdr:to>
      <xdr:col>1</xdr:col>
      <xdr:colOff>95250</xdr:colOff>
      <xdr:row>20</xdr:row>
      <xdr:rowOff>95250</xdr:rowOff>
    </xdr:to>
    <xdr:pic>
      <xdr:nvPicPr>
        <xdr:cNvPr id="3093" name="Picture 21" descr="Closed"/>
        <xdr:cNvPicPr>
          <a:picLocks noChangeAspect="1" noChangeArrowheads="1"/>
        </xdr:cNvPicPr>
      </xdr:nvPicPr>
      <xdr:blipFill>
        <a:blip xmlns:r="http://schemas.openxmlformats.org/officeDocument/2006/relationships" r:embed="rId22" cstate="print"/>
        <a:srcRect/>
        <a:stretch>
          <a:fillRect/>
        </a:stretch>
      </xdr:blipFill>
      <xdr:spPr bwMode="auto">
        <a:xfrm>
          <a:off x="762000" y="4991100"/>
          <a:ext cx="95250" cy="95250"/>
        </a:xfrm>
        <a:prstGeom prst="rect">
          <a:avLst/>
        </a:prstGeom>
        <a:noFill/>
      </xdr:spPr>
    </xdr:pic>
    <xdr:clientData/>
  </xdr:twoCellAnchor>
  <xdr:twoCellAnchor editAs="oneCell">
    <xdr:from>
      <xdr:col>1</xdr:col>
      <xdr:colOff>0</xdr:colOff>
      <xdr:row>21</xdr:row>
      <xdr:rowOff>0</xdr:rowOff>
    </xdr:from>
    <xdr:to>
      <xdr:col>1</xdr:col>
      <xdr:colOff>95250</xdr:colOff>
      <xdr:row>21</xdr:row>
      <xdr:rowOff>95250</xdr:rowOff>
    </xdr:to>
    <xdr:pic>
      <xdr:nvPicPr>
        <xdr:cNvPr id="3094" name="Picture 22" descr="Not Participating"/>
        <xdr:cNvPicPr>
          <a:picLocks noChangeAspect="1" noChangeArrowheads="1"/>
        </xdr:cNvPicPr>
      </xdr:nvPicPr>
      <xdr:blipFill>
        <a:blip xmlns:r="http://schemas.openxmlformats.org/officeDocument/2006/relationships" r:embed="rId23" cstate="print"/>
        <a:srcRect/>
        <a:stretch>
          <a:fillRect/>
        </a:stretch>
      </xdr:blipFill>
      <xdr:spPr bwMode="auto">
        <a:xfrm>
          <a:off x="762000" y="5153025"/>
          <a:ext cx="95250" cy="95250"/>
        </a:xfrm>
        <a:prstGeom prst="rect">
          <a:avLst/>
        </a:prstGeom>
        <a:noFill/>
      </xdr:spPr>
    </xdr:pic>
    <xdr:clientData/>
  </xdr:twoCellAnchor>
  <xdr:twoCellAnchor editAs="oneCell">
    <xdr:from>
      <xdr:col>1</xdr:col>
      <xdr:colOff>0</xdr:colOff>
      <xdr:row>22</xdr:row>
      <xdr:rowOff>0</xdr:rowOff>
    </xdr:from>
    <xdr:to>
      <xdr:col>1</xdr:col>
      <xdr:colOff>95250</xdr:colOff>
      <xdr:row>22</xdr:row>
      <xdr:rowOff>95250</xdr:rowOff>
    </xdr:to>
    <xdr:pic>
      <xdr:nvPicPr>
        <xdr:cNvPr id="3095" name="Picture 23" descr="Not Verified"/>
        <xdr:cNvPicPr>
          <a:picLocks noChangeAspect="1" noChangeArrowheads="1"/>
        </xdr:cNvPicPr>
      </xdr:nvPicPr>
      <xdr:blipFill>
        <a:blip xmlns:r="http://schemas.openxmlformats.org/officeDocument/2006/relationships" r:embed="rId24" cstate="print"/>
        <a:srcRect/>
        <a:stretch>
          <a:fillRect/>
        </a:stretch>
      </xdr:blipFill>
      <xdr:spPr bwMode="auto">
        <a:xfrm>
          <a:off x="762000" y="5314950"/>
          <a:ext cx="95250" cy="95250"/>
        </a:xfrm>
        <a:prstGeom prst="rect">
          <a:avLst/>
        </a:prstGeom>
        <a:noFill/>
      </xdr:spPr>
    </xdr:pic>
    <xdr:clientData/>
  </xdr:twoCellAnchor>
  <xdr:twoCellAnchor editAs="oneCell">
    <xdr:from>
      <xdr:col>3</xdr:col>
      <xdr:colOff>0</xdr:colOff>
      <xdr:row>33</xdr:row>
      <xdr:rowOff>0</xdr:rowOff>
    </xdr:from>
    <xdr:to>
      <xdr:col>3</xdr:col>
      <xdr:colOff>200025</xdr:colOff>
      <xdr:row>34</xdr:row>
      <xdr:rowOff>38100</xdr:rowOff>
    </xdr:to>
    <xdr:pic>
      <xdr:nvPicPr>
        <xdr:cNvPr id="3098" name="Picture 2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096125"/>
          <a:ext cx="200025" cy="200025"/>
        </a:xfrm>
        <a:prstGeom prst="rect">
          <a:avLst/>
        </a:prstGeom>
        <a:noFill/>
      </xdr:spPr>
    </xdr:pic>
    <xdr:clientData/>
  </xdr:twoCellAnchor>
  <xdr:twoCellAnchor editAs="oneCell">
    <xdr:from>
      <xdr:col>4</xdr:col>
      <xdr:colOff>0</xdr:colOff>
      <xdr:row>33</xdr:row>
      <xdr:rowOff>0</xdr:rowOff>
    </xdr:from>
    <xdr:to>
      <xdr:col>4</xdr:col>
      <xdr:colOff>200025</xdr:colOff>
      <xdr:row>34</xdr:row>
      <xdr:rowOff>38100</xdr:rowOff>
    </xdr:to>
    <xdr:pic>
      <xdr:nvPicPr>
        <xdr:cNvPr id="3099" name="Picture 2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096125"/>
          <a:ext cx="200025" cy="200025"/>
        </a:xfrm>
        <a:prstGeom prst="rect">
          <a:avLst/>
        </a:prstGeom>
        <a:noFill/>
      </xdr:spPr>
    </xdr:pic>
    <xdr:clientData/>
  </xdr:twoCellAnchor>
  <xdr:twoCellAnchor editAs="oneCell">
    <xdr:from>
      <xdr:col>5</xdr:col>
      <xdr:colOff>0</xdr:colOff>
      <xdr:row>33</xdr:row>
      <xdr:rowOff>0</xdr:rowOff>
    </xdr:from>
    <xdr:to>
      <xdr:col>5</xdr:col>
      <xdr:colOff>200025</xdr:colOff>
      <xdr:row>34</xdr:row>
      <xdr:rowOff>38100</xdr:rowOff>
    </xdr:to>
    <xdr:pic>
      <xdr:nvPicPr>
        <xdr:cNvPr id="3100" name="Picture 2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096125"/>
          <a:ext cx="200025" cy="200025"/>
        </a:xfrm>
        <a:prstGeom prst="rect">
          <a:avLst/>
        </a:prstGeom>
        <a:noFill/>
      </xdr:spPr>
    </xdr:pic>
    <xdr:clientData/>
  </xdr:twoCellAnchor>
  <xdr:twoCellAnchor editAs="oneCell">
    <xdr:from>
      <xdr:col>3</xdr:col>
      <xdr:colOff>0</xdr:colOff>
      <xdr:row>34</xdr:row>
      <xdr:rowOff>0</xdr:rowOff>
    </xdr:from>
    <xdr:to>
      <xdr:col>3</xdr:col>
      <xdr:colOff>200025</xdr:colOff>
      <xdr:row>35</xdr:row>
      <xdr:rowOff>38100</xdr:rowOff>
    </xdr:to>
    <xdr:pic>
      <xdr:nvPicPr>
        <xdr:cNvPr id="3101" name="Picture 29"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258050"/>
          <a:ext cx="200025" cy="200025"/>
        </a:xfrm>
        <a:prstGeom prst="rect">
          <a:avLst/>
        </a:prstGeom>
        <a:noFill/>
      </xdr:spPr>
    </xdr:pic>
    <xdr:clientData/>
  </xdr:twoCellAnchor>
  <xdr:twoCellAnchor editAs="oneCell">
    <xdr:from>
      <xdr:col>4</xdr:col>
      <xdr:colOff>0</xdr:colOff>
      <xdr:row>34</xdr:row>
      <xdr:rowOff>0</xdr:rowOff>
    </xdr:from>
    <xdr:to>
      <xdr:col>4</xdr:col>
      <xdr:colOff>200025</xdr:colOff>
      <xdr:row>35</xdr:row>
      <xdr:rowOff>38100</xdr:rowOff>
    </xdr:to>
    <xdr:pic>
      <xdr:nvPicPr>
        <xdr:cNvPr id="3102" name="Picture 3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258050"/>
          <a:ext cx="200025" cy="200025"/>
        </a:xfrm>
        <a:prstGeom prst="rect">
          <a:avLst/>
        </a:prstGeom>
        <a:noFill/>
      </xdr:spPr>
    </xdr:pic>
    <xdr:clientData/>
  </xdr:twoCellAnchor>
  <xdr:twoCellAnchor editAs="oneCell">
    <xdr:from>
      <xdr:col>5</xdr:col>
      <xdr:colOff>0</xdr:colOff>
      <xdr:row>34</xdr:row>
      <xdr:rowOff>0</xdr:rowOff>
    </xdr:from>
    <xdr:to>
      <xdr:col>5</xdr:col>
      <xdr:colOff>200025</xdr:colOff>
      <xdr:row>35</xdr:row>
      <xdr:rowOff>38100</xdr:rowOff>
    </xdr:to>
    <xdr:pic>
      <xdr:nvPicPr>
        <xdr:cNvPr id="3103" name="Picture 31"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258050"/>
          <a:ext cx="200025" cy="200025"/>
        </a:xfrm>
        <a:prstGeom prst="rect">
          <a:avLst/>
        </a:prstGeom>
        <a:noFill/>
      </xdr:spPr>
    </xdr:pic>
    <xdr:clientData/>
  </xdr:twoCellAnchor>
  <xdr:twoCellAnchor editAs="oneCell">
    <xdr:from>
      <xdr:col>4</xdr:col>
      <xdr:colOff>0</xdr:colOff>
      <xdr:row>35</xdr:row>
      <xdr:rowOff>0</xdr:rowOff>
    </xdr:from>
    <xdr:to>
      <xdr:col>4</xdr:col>
      <xdr:colOff>200025</xdr:colOff>
      <xdr:row>36</xdr:row>
      <xdr:rowOff>38100</xdr:rowOff>
    </xdr:to>
    <xdr:pic>
      <xdr:nvPicPr>
        <xdr:cNvPr id="3104" name="Picture 3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743825"/>
          <a:ext cx="200025" cy="200025"/>
        </a:xfrm>
        <a:prstGeom prst="rect">
          <a:avLst/>
        </a:prstGeom>
        <a:noFill/>
      </xdr:spPr>
    </xdr:pic>
    <xdr:clientData/>
  </xdr:twoCellAnchor>
  <xdr:twoCellAnchor editAs="oneCell">
    <xdr:from>
      <xdr:col>5</xdr:col>
      <xdr:colOff>0</xdr:colOff>
      <xdr:row>35</xdr:row>
      <xdr:rowOff>0</xdr:rowOff>
    </xdr:from>
    <xdr:to>
      <xdr:col>5</xdr:col>
      <xdr:colOff>200025</xdr:colOff>
      <xdr:row>36</xdr:row>
      <xdr:rowOff>38100</xdr:rowOff>
    </xdr:to>
    <xdr:pic>
      <xdr:nvPicPr>
        <xdr:cNvPr id="3105" name="Picture 3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743825"/>
          <a:ext cx="200025" cy="200025"/>
        </a:xfrm>
        <a:prstGeom prst="rect">
          <a:avLst/>
        </a:prstGeom>
        <a:noFill/>
      </xdr:spPr>
    </xdr:pic>
    <xdr:clientData/>
  </xdr:twoCellAnchor>
  <xdr:twoCellAnchor editAs="oneCell">
    <xdr:from>
      <xdr:col>3</xdr:col>
      <xdr:colOff>0</xdr:colOff>
      <xdr:row>36</xdr:row>
      <xdr:rowOff>0</xdr:rowOff>
    </xdr:from>
    <xdr:to>
      <xdr:col>3</xdr:col>
      <xdr:colOff>200025</xdr:colOff>
      <xdr:row>37</xdr:row>
      <xdr:rowOff>38100</xdr:rowOff>
    </xdr:to>
    <xdr:pic>
      <xdr:nvPicPr>
        <xdr:cNvPr id="3106" name="Picture 34"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905750"/>
          <a:ext cx="200025" cy="200025"/>
        </a:xfrm>
        <a:prstGeom prst="rect">
          <a:avLst/>
        </a:prstGeom>
        <a:noFill/>
      </xdr:spPr>
    </xdr:pic>
    <xdr:clientData/>
  </xdr:twoCellAnchor>
  <xdr:twoCellAnchor editAs="oneCell">
    <xdr:from>
      <xdr:col>4</xdr:col>
      <xdr:colOff>0</xdr:colOff>
      <xdr:row>36</xdr:row>
      <xdr:rowOff>0</xdr:rowOff>
    </xdr:from>
    <xdr:to>
      <xdr:col>4</xdr:col>
      <xdr:colOff>200025</xdr:colOff>
      <xdr:row>37</xdr:row>
      <xdr:rowOff>38100</xdr:rowOff>
    </xdr:to>
    <xdr:pic>
      <xdr:nvPicPr>
        <xdr:cNvPr id="3107" name="Picture 3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905750"/>
          <a:ext cx="200025" cy="200025"/>
        </a:xfrm>
        <a:prstGeom prst="rect">
          <a:avLst/>
        </a:prstGeom>
        <a:noFill/>
      </xdr:spPr>
    </xdr:pic>
    <xdr:clientData/>
  </xdr:twoCellAnchor>
  <xdr:twoCellAnchor editAs="oneCell">
    <xdr:from>
      <xdr:col>5</xdr:col>
      <xdr:colOff>0</xdr:colOff>
      <xdr:row>36</xdr:row>
      <xdr:rowOff>0</xdr:rowOff>
    </xdr:from>
    <xdr:to>
      <xdr:col>5</xdr:col>
      <xdr:colOff>200025</xdr:colOff>
      <xdr:row>37</xdr:row>
      <xdr:rowOff>38100</xdr:rowOff>
    </xdr:to>
    <xdr:pic>
      <xdr:nvPicPr>
        <xdr:cNvPr id="3108" name="Picture 36"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905750"/>
          <a:ext cx="200025" cy="200025"/>
        </a:xfrm>
        <a:prstGeom prst="rect">
          <a:avLst/>
        </a:prstGeom>
        <a:noFill/>
      </xdr:spPr>
    </xdr:pic>
    <xdr:clientData/>
  </xdr:twoCellAnchor>
  <xdr:twoCellAnchor editAs="oneCell">
    <xdr:from>
      <xdr:col>4</xdr:col>
      <xdr:colOff>0</xdr:colOff>
      <xdr:row>37</xdr:row>
      <xdr:rowOff>0</xdr:rowOff>
    </xdr:from>
    <xdr:to>
      <xdr:col>4</xdr:col>
      <xdr:colOff>200025</xdr:colOff>
      <xdr:row>38</xdr:row>
      <xdr:rowOff>38100</xdr:rowOff>
    </xdr:to>
    <xdr:pic>
      <xdr:nvPicPr>
        <xdr:cNvPr id="3109" name="Picture 37"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8067675"/>
          <a:ext cx="200025" cy="200025"/>
        </a:xfrm>
        <a:prstGeom prst="rect">
          <a:avLst/>
        </a:prstGeom>
        <a:noFill/>
      </xdr:spPr>
    </xdr:pic>
    <xdr:clientData/>
  </xdr:twoCellAnchor>
  <xdr:twoCellAnchor editAs="oneCell">
    <xdr:from>
      <xdr:col>5</xdr:col>
      <xdr:colOff>0</xdr:colOff>
      <xdr:row>37</xdr:row>
      <xdr:rowOff>0</xdr:rowOff>
    </xdr:from>
    <xdr:to>
      <xdr:col>5</xdr:col>
      <xdr:colOff>200025</xdr:colOff>
      <xdr:row>38</xdr:row>
      <xdr:rowOff>38100</xdr:rowOff>
    </xdr:to>
    <xdr:pic>
      <xdr:nvPicPr>
        <xdr:cNvPr id="3110" name="Picture 3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067675"/>
          <a:ext cx="200025" cy="200025"/>
        </a:xfrm>
        <a:prstGeom prst="rect">
          <a:avLst/>
        </a:prstGeom>
        <a:noFill/>
      </xdr:spPr>
    </xdr:pic>
    <xdr:clientData/>
  </xdr:twoCellAnchor>
  <xdr:twoCellAnchor editAs="oneCell">
    <xdr:from>
      <xdr:col>4</xdr:col>
      <xdr:colOff>0</xdr:colOff>
      <xdr:row>38</xdr:row>
      <xdr:rowOff>0</xdr:rowOff>
    </xdr:from>
    <xdr:to>
      <xdr:col>4</xdr:col>
      <xdr:colOff>200025</xdr:colOff>
      <xdr:row>39</xdr:row>
      <xdr:rowOff>38100</xdr:rowOff>
    </xdr:to>
    <xdr:pic>
      <xdr:nvPicPr>
        <xdr:cNvPr id="3111" name="Picture 3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229600"/>
          <a:ext cx="200025" cy="200025"/>
        </a:xfrm>
        <a:prstGeom prst="rect">
          <a:avLst/>
        </a:prstGeom>
        <a:noFill/>
      </xdr:spPr>
    </xdr:pic>
    <xdr:clientData/>
  </xdr:twoCellAnchor>
  <xdr:twoCellAnchor editAs="oneCell">
    <xdr:from>
      <xdr:col>5</xdr:col>
      <xdr:colOff>0</xdr:colOff>
      <xdr:row>38</xdr:row>
      <xdr:rowOff>0</xdr:rowOff>
    </xdr:from>
    <xdr:to>
      <xdr:col>5</xdr:col>
      <xdr:colOff>200025</xdr:colOff>
      <xdr:row>39</xdr:row>
      <xdr:rowOff>38100</xdr:rowOff>
    </xdr:to>
    <xdr:pic>
      <xdr:nvPicPr>
        <xdr:cNvPr id="3112" name="Picture 4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229600"/>
          <a:ext cx="200025" cy="200025"/>
        </a:xfrm>
        <a:prstGeom prst="rect">
          <a:avLst/>
        </a:prstGeom>
        <a:noFill/>
      </xdr:spPr>
    </xdr:pic>
    <xdr:clientData/>
  </xdr:twoCellAnchor>
  <xdr:twoCellAnchor editAs="oneCell">
    <xdr:from>
      <xdr:col>4</xdr:col>
      <xdr:colOff>0</xdr:colOff>
      <xdr:row>39</xdr:row>
      <xdr:rowOff>0</xdr:rowOff>
    </xdr:from>
    <xdr:to>
      <xdr:col>4</xdr:col>
      <xdr:colOff>200025</xdr:colOff>
      <xdr:row>40</xdr:row>
      <xdr:rowOff>38100</xdr:rowOff>
    </xdr:to>
    <xdr:pic>
      <xdr:nvPicPr>
        <xdr:cNvPr id="3113" name="Picture 4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391525"/>
          <a:ext cx="200025" cy="200025"/>
        </a:xfrm>
        <a:prstGeom prst="rect">
          <a:avLst/>
        </a:prstGeom>
        <a:noFill/>
      </xdr:spPr>
    </xdr:pic>
    <xdr:clientData/>
  </xdr:twoCellAnchor>
  <xdr:twoCellAnchor editAs="oneCell">
    <xdr:from>
      <xdr:col>5</xdr:col>
      <xdr:colOff>0</xdr:colOff>
      <xdr:row>39</xdr:row>
      <xdr:rowOff>0</xdr:rowOff>
    </xdr:from>
    <xdr:to>
      <xdr:col>5</xdr:col>
      <xdr:colOff>200025</xdr:colOff>
      <xdr:row>40</xdr:row>
      <xdr:rowOff>38100</xdr:rowOff>
    </xdr:to>
    <xdr:pic>
      <xdr:nvPicPr>
        <xdr:cNvPr id="3114" name="Picture 4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391525"/>
          <a:ext cx="200025" cy="200025"/>
        </a:xfrm>
        <a:prstGeom prst="rect">
          <a:avLst/>
        </a:prstGeom>
        <a:noFill/>
      </xdr:spPr>
    </xdr:pic>
    <xdr:clientData/>
  </xdr:twoCellAnchor>
  <xdr:twoCellAnchor editAs="oneCell">
    <xdr:from>
      <xdr:col>3</xdr:col>
      <xdr:colOff>0</xdr:colOff>
      <xdr:row>40</xdr:row>
      <xdr:rowOff>0</xdr:rowOff>
    </xdr:from>
    <xdr:to>
      <xdr:col>3</xdr:col>
      <xdr:colOff>200025</xdr:colOff>
      <xdr:row>41</xdr:row>
      <xdr:rowOff>38100</xdr:rowOff>
    </xdr:to>
    <xdr:pic>
      <xdr:nvPicPr>
        <xdr:cNvPr id="3115" name="Picture 4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553450"/>
          <a:ext cx="200025" cy="200025"/>
        </a:xfrm>
        <a:prstGeom prst="rect">
          <a:avLst/>
        </a:prstGeom>
        <a:noFill/>
      </xdr:spPr>
    </xdr:pic>
    <xdr:clientData/>
  </xdr:twoCellAnchor>
  <xdr:twoCellAnchor editAs="oneCell">
    <xdr:from>
      <xdr:col>4</xdr:col>
      <xdr:colOff>0</xdr:colOff>
      <xdr:row>40</xdr:row>
      <xdr:rowOff>0</xdr:rowOff>
    </xdr:from>
    <xdr:to>
      <xdr:col>4</xdr:col>
      <xdr:colOff>200025</xdr:colOff>
      <xdr:row>41</xdr:row>
      <xdr:rowOff>38100</xdr:rowOff>
    </xdr:to>
    <xdr:pic>
      <xdr:nvPicPr>
        <xdr:cNvPr id="3116" name="Picture 4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553450"/>
          <a:ext cx="200025" cy="200025"/>
        </a:xfrm>
        <a:prstGeom prst="rect">
          <a:avLst/>
        </a:prstGeom>
        <a:noFill/>
      </xdr:spPr>
    </xdr:pic>
    <xdr:clientData/>
  </xdr:twoCellAnchor>
  <xdr:twoCellAnchor editAs="oneCell">
    <xdr:from>
      <xdr:col>5</xdr:col>
      <xdr:colOff>0</xdr:colOff>
      <xdr:row>40</xdr:row>
      <xdr:rowOff>0</xdr:rowOff>
    </xdr:from>
    <xdr:to>
      <xdr:col>5</xdr:col>
      <xdr:colOff>200025</xdr:colOff>
      <xdr:row>41</xdr:row>
      <xdr:rowOff>38100</xdr:rowOff>
    </xdr:to>
    <xdr:pic>
      <xdr:nvPicPr>
        <xdr:cNvPr id="3117" name="Picture 4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8553450"/>
          <a:ext cx="200025" cy="200025"/>
        </a:xfrm>
        <a:prstGeom prst="rect">
          <a:avLst/>
        </a:prstGeom>
        <a:noFill/>
      </xdr:spPr>
    </xdr:pic>
    <xdr:clientData/>
  </xdr:twoCellAnchor>
  <xdr:twoCellAnchor editAs="oneCell">
    <xdr:from>
      <xdr:col>3</xdr:col>
      <xdr:colOff>0</xdr:colOff>
      <xdr:row>41</xdr:row>
      <xdr:rowOff>0</xdr:rowOff>
    </xdr:from>
    <xdr:to>
      <xdr:col>3</xdr:col>
      <xdr:colOff>200025</xdr:colOff>
      <xdr:row>42</xdr:row>
      <xdr:rowOff>38100</xdr:rowOff>
    </xdr:to>
    <xdr:pic>
      <xdr:nvPicPr>
        <xdr:cNvPr id="3118" name="Picture 4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715375"/>
          <a:ext cx="200025" cy="200025"/>
        </a:xfrm>
        <a:prstGeom prst="rect">
          <a:avLst/>
        </a:prstGeom>
        <a:noFill/>
      </xdr:spPr>
    </xdr:pic>
    <xdr:clientData/>
  </xdr:twoCellAnchor>
  <xdr:twoCellAnchor editAs="oneCell">
    <xdr:from>
      <xdr:col>4</xdr:col>
      <xdr:colOff>0</xdr:colOff>
      <xdr:row>41</xdr:row>
      <xdr:rowOff>0</xdr:rowOff>
    </xdr:from>
    <xdr:to>
      <xdr:col>4</xdr:col>
      <xdr:colOff>200025</xdr:colOff>
      <xdr:row>42</xdr:row>
      <xdr:rowOff>38100</xdr:rowOff>
    </xdr:to>
    <xdr:pic>
      <xdr:nvPicPr>
        <xdr:cNvPr id="3119" name="Picture 4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715375"/>
          <a:ext cx="200025" cy="200025"/>
        </a:xfrm>
        <a:prstGeom prst="rect">
          <a:avLst/>
        </a:prstGeom>
        <a:noFill/>
      </xdr:spPr>
    </xdr:pic>
    <xdr:clientData/>
  </xdr:twoCellAnchor>
  <xdr:twoCellAnchor editAs="oneCell">
    <xdr:from>
      <xdr:col>5</xdr:col>
      <xdr:colOff>0</xdr:colOff>
      <xdr:row>41</xdr:row>
      <xdr:rowOff>0</xdr:rowOff>
    </xdr:from>
    <xdr:to>
      <xdr:col>5</xdr:col>
      <xdr:colOff>200025</xdr:colOff>
      <xdr:row>42</xdr:row>
      <xdr:rowOff>38100</xdr:rowOff>
    </xdr:to>
    <xdr:pic>
      <xdr:nvPicPr>
        <xdr:cNvPr id="3120" name="Picture 4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8715375"/>
          <a:ext cx="200025" cy="200025"/>
        </a:xfrm>
        <a:prstGeom prst="rect">
          <a:avLst/>
        </a:prstGeom>
        <a:noFill/>
      </xdr:spPr>
    </xdr:pic>
    <xdr:clientData/>
  </xdr:twoCellAnchor>
  <xdr:twoCellAnchor editAs="oneCell">
    <xdr:from>
      <xdr:col>4</xdr:col>
      <xdr:colOff>0</xdr:colOff>
      <xdr:row>42</xdr:row>
      <xdr:rowOff>0</xdr:rowOff>
    </xdr:from>
    <xdr:to>
      <xdr:col>4</xdr:col>
      <xdr:colOff>200025</xdr:colOff>
      <xdr:row>43</xdr:row>
      <xdr:rowOff>38100</xdr:rowOff>
    </xdr:to>
    <xdr:pic>
      <xdr:nvPicPr>
        <xdr:cNvPr id="3121" name="Picture 4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877300"/>
          <a:ext cx="200025" cy="200025"/>
        </a:xfrm>
        <a:prstGeom prst="rect">
          <a:avLst/>
        </a:prstGeom>
        <a:noFill/>
      </xdr:spPr>
    </xdr:pic>
    <xdr:clientData/>
  </xdr:twoCellAnchor>
  <xdr:twoCellAnchor editAs="oneCell">
    <xdr:from>
      <xdr:col>5</xdr:col>
      <xdr:colOff>0</xdr:colOff>
      <xdr:row>42</xdr:row>
      <xdr:rowOff>0</xdr:rowOff>
    </xdr:from>
    <xdr:to>
      <xdr:col>5</xdr:col>
      <xdr:colOff>200025</xdr:colOff>
      <xdr:row>43</xdr:row>
      <xdr:rowOff>38100</xdr:rowOff>
    </xdr:to>
    <xdr:pic>
      <xdr:nvPicPr>
        <xdr:cNvPr id="3122" name="Picture 5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877300"/>
          <a:ext cx="200025" cy="200025"/>
        </a:xfrm>
        <a:prstGeom prst="rect">
          <a:avLst/>
        </a:prstGeom>
        <a:noFill/>
      </xdr:spPr>
    </xdr:pic>
    <xdr:clientData/>
  </xdr:twoCellAnchor>
  <xdr:twoCellAnchor editAs="oneCell">
    <xdr:from>
      <xdr:col>4</xdr:col>
      <xdr:colOff>0</xdr:colOff>
      <xdr:row>43</xdr:row>
      <xdr:rowOff>0</xdr:rowOff>
    </xdr:from>
    <xdr:to>
      <xdr:col>4</xdr:col>
      <xdr:colOff>200025</xdr:colOff>
      <xdr:row>44</xdr:row>
      <xdr:rowOff>38100</xdr:rowOff>
    </xdr:to>
    <xdr:pic>
      <xdr:nvPicPr>
        <xdr:cNvPr id="3123" name="Picture 5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9039225"/>
          <a:ext cx="200025" cy="200025"/>
        </a:xfrm>
        <a:prstGeom prst="rect">
          <a:avLst/>
        </a:prstGeom>
        <a:noFill/>
      </xdr:spPr>
    </xdr:pic>
    <xdr:clientData/>
  </xdr:twoCellAnchor>
  <xdr:twoCellAnchor editAs="oneCell">
    <xdr:from>
      <xdr:col>5</xdr:col>
      <xdr:colOff>0</xdr:colOff>
      <xdr:row>43</xdr:row>
      <xdr:rowOff>0</xdr:rowOff>
    </xdr:from>
    <xdr:to>
      <xdr:col>5</xdr:col>
      <xdr:colOff>200025</xdr:colOff>
      <xdr:row>44</xdr:row>
      <xdr:rowOff>38100</xdr:rowOff>
    </xdr:to>
    <xdr:pic>
      <xdr:nvPicPr>
        <xdr:cNvPr id="3124" name="Picture 5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9039225"/>
          <a:ext cx="200025" cy="200025"/>
        </a:xfrm>
        <a:prstGeom prst="rect">
          <a:avLst/>
        </a:prstGeom>
        <a:noFill/>
      </xdr:spPr>
    </xdr:pic>
    <xdr:clientData/>
  </xdr:twoCellAnchor>
  <xdr:twoCellAnchor editAs="oneCell">
    <xdr:from>
      <xdr:col>3</xdr:col>
      <xdr:colOff>0</xdr:colOff>
      <xdr:row>44</xdr:row>
      <xdr:rowOff>0</xdr:rowOff>
    </xdr:from>
    <xdr:to>
      <xdr:col>3</xdr:col>
      <xdr:colOff>200025</xdr:colOff>
      <xdr:row>45</xdr:row>
      <xdr:rowOff>38100</xdr:rowOff>
    </xdr:to>
    <xdr:pic>
      <xdr:nvPicPr>
        <xdr:cNvPr id="3125" name="Picture 5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9363075"/>
          <a:ext cx="200025" cy="200025"/>
        </a:xfrm>
        <a:prstGeom prst="rect">
          <a:avLst/>
        </a:prstGeom>
        <a:noFill/>
      </xdr:spPr>
    </xdr:pic>
    <xdr:clientData/>
  </xdr:twoCellAnchor>
  <xdr:twoCellAnchor editAs="oneCell">
    <xdr:from>
      <xdr:col>4</xdr:col>
      <xdr:colOff>0</xdr:colOff>
      <xdr:row>44</xdr:row>
      <xdr:rowOff>0</xdr:rowOff>
    </xdr:from>
    <xdr:to>
      <xdr:col>4</xdr:col>
      <xdr:colOff>200025</xdr:colOff>
      <xdr:row>45</xdr:row>
      <xdr:rowOff>38100</xdr:rowOff>
    </xdr:to>
    <xdr:pic>
      <xdr:nvPicPr>
        <xdr:cNvPr id="3126" name="Picture 5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9363075"/>
          <a:ext cx="200025" cy="200025"/>
        </a:xfrm>
        <a:prstGeom prst="rect">
          <a:avLst/>
        </a:prstGeom>
        <a:noFill/>
      </xdr:spPr>
    </xdr:pic>
    <xdr:clientData/>
  </xdr:twoCellAnchor>
  <xdr:twoCellAnchor editAs="oneCell">
    <xdr:from>
      <xdr:col>5</xdr:col>
      <xdr:colOff>0</xdr:colOff>
      <xdr:row>44</xdr:row>
      <xdr:rowOff>0</xdr:rowOff>
    </xdr:from>
    <xdr:to>
      <xdr:col>5</xdr:col>
      <xdr:colOff>200025</xdr:colOff>
      <xdr:row>45</xdr:row>
      <xdr:rowOff>38100</xdr:rowOff>
    </xdr:to>
    <xdr:pic>
      <xdr:nvPicPr>
        <xdr:cNvPr id="3127" name="Picture 5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9363075"/>
          <a:ext cx="200025" cy="200025"/>
        </a:xfrm>
        <a:prstGeom prst="rect">
          <a:avLst/>
        </a:prstGeom>
        <a:noFill/>
      </xdr:spPr>
    </xdr:pic>
    <xdr:clientData/>
  </xdr:twoCellAnchor>
  <xdr:twoCellAnchor editAs="oneCell">
    <xdr:from>
      <xdr:col>4</xdr:col>
      <xdr:colOff>0</xdr:colOff>
      <xdr:row>45</xdr:row>
      <xdr:rowOff>0</xdr:rowOff>
    </xdr:from>
    <xdr:to>
      <xdr:col>4</xdr:col>
      <xdr:colOff>200025</xdr:colOff>
      <xdr:row>46</xdr:row>
      <xdr:rowOff>38100</xdr:rowOff>
    </xdr:to>
    <xdr:pic>
      <xdr:nvPicPr>
        <xdr:cNvPr id="3128" name="Picture 5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9525000"/>
          <a:ext cx="200025" cy="200025"/>
        </a:xfrm>
        <a:prstGeom prst="rect">
          <a:avLst/>
        </a:prstGeom>
        <a:noFill/>
      </xdr:spPr>
    </xdr:pic>
    <xdr:clientData/>
  </xdr:twoCellAnchor>
  <xdr:twoCellAnchor editAs="oneCell">
    <xdr:from>
      <xdr:col>5</xdr:col>
      <xdr:colOff>0</xdr:colOff>
      <xdr:row>45</xdr:row>
      <xdr:rowOff>0</xdr:rowOff>
    </xdr:from>
    <xdr:to>
      <xdr:col>5</xdr:col>
      <xdr:colOff>200025</xdr:colOff>
      <xdr:row>46</xdr:row>
      <xdr:rowOff>38100</xdr:rowOff>
    </xdr:to>
    <xdr:pic>
      <xdr:nvPicPr>
        <xdr:cNvPr id="3129" name="Picture 5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9525000"/>
          <a:ext cx="200025" cy="200025"/>
        </a:xfrm>
        <a:prstGeom prst="rect">
          <a:avLst/>
        </a:prstGeom>
        <a:noFill/>
      </xdr:spPr>
    </xdr:pic>
    <xdr:clientData/>
  </xdr:twoCellAnchor>
  <xdr:twoCellAnchor editAs="oneCell">
    <xdr:from>
      <xdr:col>3</xdr:col>
      <xdr:colOff>0</xdr:colOff>
      <xdr:row>46</xdr:row>
      <xdr:rowOff>0</xdr:rowOff>
    </xdr:from>
    <xdr:to>
      <xdr:col>3</xdr:col>
      <xdr:colOff>200025</xdr:colOff>
      <xdr:row>47</xdr:row>
      <xdr:rowOff>38100</xdr:rowOff>
    </xdr:to>
    <xdr:pic>
      <xdr:nvPicPr>
        <xdr:cNvPr id="3130" name="Picture 5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9686925"/>
          <a:ext cx="200025" cy="200025"/>
        </a:xfrm>
        <a:prstGeom prst="rect">
          <a:avLst/>
        </a:prstGeom>
        <a:noFill/>
      </xdr:spPr>
    </xdr:pic>
    <xdr:clientData/>
  </xdr:twoCellAnchor>
  <xdr:twoCellAnchor editAs="oneCell">
    <xdr:from>
      <xdr:col>4</xdr:col>
      <xdr:colOff>0</xdr:colOff>
      <xdr:row>46</xdr:row>
      <xdr:rowOff>0</xdr:rowOff>
    </xdr:from>
    <xdr:to>
      <xdr:col>4</xdr:col>
      <xdr:colOff>200025</xdr:colOff>
      <xdr:row>47</xdr:row>
      <xdr:rowOff>38100</xdr:rowOff>
    </xdr:to>
    <xdr:pic>
      <xdr:nvPicPr>
        <xdr:cNvPr id="3131" name="Picture 5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9686925"/>
          <a:ext cx="200025" cy="200025"/>
        </a:xfrm>
        <a:prstGeom prst="rect">
          <a:avLst/>
        </a:prstGeom>
        <a:noFill/>
      </xdr:spPr>
    </xdr:pic>
    <xdr:clientData/>
  </xdr:twoCellAnchor>
  <xdr:twoCellAnchor editAs="oneCell">
    <xdr:from>
      <xdr:col>5</xdr:col>
      <xdr:colOff>0</xdr:colOff>
      <xdr:row>46</xdr:row>
      <xdr:rowOff>0</xdr:rowOff>
    </xdr:from>
    <xdr:to>
      <xdr:col>5</xdr:col>
      <xdr:colOff>200025</xdr:colOff>
      <xdr:row>47</xdr:row>
      <xdr:rowOff>38100</xdr:rowOff>
    </xdr:to>
    <xdr:pic>
      <xdr:nvPicPr>
        <xdr:cNvPr id="3132" name="Picture 6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9686925"/>
          <a:ext cx="200025" cy="200025"/>
        </a:xfrm>
        <a:prstGeom prst="rect">
          <a:avLst/>
        </a:prstGeom>
        <a:noFill/>
      </xdr:spPr>
    </xdr:pic>
    <xdr:clientData/>
  </xdr:twoCellAnchor>
  <xdr:twoCellAnchor editAs="oneCell">
    <xdr:from>
      <xdr:col>3</xdr:col>
      <xdr:colOff>0</xdr:colOff>
      <xdr:row>47</xdr:row>
      <xdr:rowOff>0</xdr:rowOff>
    </xdr:from>
    <xdr:to>
      <xdr:col>3</xdr:col>
      <xdr:colOff>200025</xdr:colOff>
      <xdr:row>48</xdr:row>
      <xdr:rowOff>38100</xdr:rowOff>
    </xdr:to>
    <xdr:pic>
      <xdr:nvPicPr>
        <xdr:cNvPr id="3133" name="Picture 61"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0172700"/>
          <a:ext cx="200025" cy="200025"/>
        </a:xfrm>
        <a:prstGeom prst="rect">
          <a:avLst/>
        </a:prstGeom>
        <a:noFill/>
      </xdr:spPr>
    </xdr:pic>
    <xdr:clientData/>
  </xdr:twoCellAnchor>
  <xdr:twoCellAnchor editAs="oneCell">
    <xdr:from>
      <xdr:col>4</xdr:col>
      <xdr:colOff>0</xdr:colOff>
      <xdr:row>47</xdr:row>
      <xdr:rowOff>0</xdr:rowOff>
    </xdr:from>
    <xdr:to>
      <xdr:col>4</xdr:col>
      <xdr:colOff>200025</xdr:colOff>
      <xdr:row>48</xdr:row>
      <xdr:rowOff>38100</xdr:rowOff>
    </xdr:to>
    <xdr:pic>
      <xdr:nvPicPr>
        <xdr:cNvPr id="3134" name="Picture 6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0172700"/>
          <a:ext cx="200025" cy="200025"/>
        </a:xfrm>
        <a:prstGeom prst="rect">
          <a:avLst/>
        </a:prstGeom>
        <a:noFill/>
      </xdr:spPr>
    </xdr:pic>
    <xdr:clientData/>
  </xdr:twoCellAnchor>
  <xdr:twoCellAnchor editAs="oneCell">
    <xdr:from>
      <xdr:col>5</xdr:col>
      <xdr:colOff>0</xdr:colOff>
      <xdr:row>47</xdr:row>
      <xdr:rowOff>0</xdr:rowOff>
    </xdr:from>
    <xdr:to>
      <xdr:col>5</xdr:col>
      <xdr:colOff>200025</xdr:colOff>
      <xdr:row>48</xdr:row>
      <xdr:rowOff>38100</xdr:rowOff>
    </xdr:to>
    <xdr:pic>
      <xdr:nvPicPr>
        <xdr:cNvPr id="3135" name="Picture 63"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0172700"/>
          <a:ext cx="200025" cy="200025"/>
        </a:xfrm>
        <a:prstGeom prst="rect">
          <a:avLst/>
        </a:prstGeom>
        <a:noFill/>
      </xdr:spPr>
    </xdr:pic>
    <xdr:clientData/>
  </xdr:twoCellAnchor>
  <xdr:twoCellAnchor editAs="oneCell">
    <xdr:from>
      <xdr:col>4</xdr:col>
      <xdr:colOff>0</xdr:colOff>
      <xdr:row>48</xdr:row>
      <xdr:rowOff>0</xdr:rowOff>
    </xdr:from>
    <xdr:to>
      <xdr:col>4</xdr:col>
      <xdr:colOff>200025</xdr:colOff>
      <xdr:row>49</xdr:row>
      <xdr:rowOff>38100</xdr:rowOff>
    </xdr:to>
    <xdr:pic>
      <xdr:nvPicPr>
        <xdr:cNvPr id="3136" name="Picture 6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0496550"/>
          <a:ext cx="200025" cy="200025"/>
        </a:xfrm>
        <a:prstGeom prst="rect">
          <a:avLst/>
        </a:prstGeom>
        <a:noFill/>
      </xdr:spPr>
    </xdr:pic>
    <xdr:clientData/>
  </xdr:twoCellAnchor>
  <xdr:twoCellAnchor editAs="oneCell">
    <xdr:from>
      <xdr:col>5</xdr:col>
      <xdr:colOff>0</xdr:colOff>
      <xdr:row>48</xdr:row>
      <xdr:rowOff>0</xdr:rowOff>
    </xdr:from>
    <xdr:to>
      <xdr:col>5</xdr:col>
      <xdr:colOff>200025</xdr:colOff>
      <xdr:row>49</xdr:row>
      <xdr:rowOff>38100</xdr:rowOff>
    </xdr:to>
    <xdr:pic>
      <xdr:nvPicPr>
        <xdr:cNvPr id="3137" name="Picture 6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0496550"/>
          <a:ext cx="200025" cy="200025"/>
        </a:xfrm>
        <a:prstGeom prst="rect">
          <a:avLst/>
        </a:prstGeom>
        <a:noFill/>
      </xdr:spPr>
    </xdr:pic>
    <xdr:clientData/>
  </xdr:twoCellAnchor>
  <xdr:twoCellAnchor editAs="oneCell">
    <xdr:from>
      <xdr:col>4</xdr:col>
      <xdr:colOff>0</xdr:colOff>
      <xdr:row>49</xdr:row>
      <xdr:rowOff>0</xdr:rowOff>
    </xdr:from>
    <xdr:to>
      <xdr:col>4</xdr:col>
      <xdr:colOff>200025</xdr:colOff>
      <xdr:row>50</xdr:row>
      <xdr:rowOff>38100</xdr:rowOff>
    </xdr:to>
    <xdr:pic>
      <xdr:nvPicPr>
        <xdr:cNvPr id="3138" name="Picture 6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0658475"/>
          <a:ext cx="200025" cy="200025"/>
        </a:xfrm>
        <a:prstGeom prst="rect">
          <a:avLst/>
        </a:prstGeom>
        <a:noFill/>
      </xdr:spPr>
    </xdr:pic>
    <xdr:clientData/>
  </xdr:twoCellAnchor>
  <xdr:twoCellAnchor editAs="oneCell">
    <xdr:from>
      <xdr:col>5</xdr:col>
      <xdr:colOff>0</xdr:colOff>
      <xdr:row>49</xdr:row>
      <xdr:rowOff>0</xdr:rowOff>
    </xdr:from>
    <xdr:to>
      <xdr:col>5</xdr:col>
      <xdr:colOff>200025</xdr:colOff>
      <xdr:row>50</xdr:row>
      <xdr:rowOff>38100</xdr:rowOff>
    </xdr:to>
    <xdr:pic>
      <xdr:nvPicPr>
        <xdr:cNvPr id="3139" name="Picture 6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0658475"/>
          <a:ext cx="200025" cy="200025"/>
        </a:xfrm>
        <a:prstGeom prst="rect">
          <a:avLst/>
        </a:prstGeom>
        <a:noFill/>
      </xdr:spPr>
    </xdr:pic>
    <xdr:clientData/>
  </xdr:twoCellAnchor>
  <xdr:twoCellAnchor editAs="oneCell">
    <xdr:from>
      <xdr:col>3</xdr:col>
      <xdr:colOff>0</xdr:colOff>
      <xdr:row>50</xdr:row>
      <xdr:rowOff>0</xdr:rowOff>
    </xdr:from>
    <xdr:to>
      <xdr:col>3</xdr:col>
      <xdr:colOff>200025</xdr:colOff>
      <xdr:row>51</xdr:row>
      <xdr:rowOff>38100</xdr:rowOff>
    </xdr:to>
    <xdr:pic>
      <xdr:nvPicPr>
        <xdr:cNvPr id="3140" name="Picture 6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0820400"/>
          <a:ext cx="200025" cy="200025"/>
        </a:xfrm>
        <a:prstGeom prst="rect">
          <a:avLst/>
        </a:prstGeom>
        <a:noFill/>
      </xdr:spPr>
    </xdr:pic>
    <xdr:clientData/>
  </xdr:twoCellAnchor>
  <xdr:twoCellAnchor editAs="oneCell">
    <xdr:from>
      <xdr:col>4</xdr:col>
      <xdr:colOff>0</xdr:colOff>
      <xdr:row>50</xdr:row>
      <xdr:rowOff>0</xdr:rowOff>
    </xdr:from>
    <xdr:to>
      <xdr:col>4</xdr:col>
      <xdr:colOff>200025</xdr:colOff>
      <xdr:row>51</xdr:row>
      <xdr:rowOff>38100</xdr:rowOff>
    </xdr:to>
    <xdr:pic>
      <xdr:nvPicPr>
        <xdr:cNvPr id="3141" name="Picture 6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0820400"/>
          <a:ext cx="200025" cy="200025"/>
        </a:xfrm>
        <a:prstGeom prst="rect">
          <a:avLst/>
        </a:prstGeom>
        <a:noFill/>
      </xdr:spPr>
    </xdr:pic>
    <xdr:clientData/>
  </xdr:twoCellAnchor>
  <xdr:twoCellAnchor editAs="oneCell">
    <xdr:from>
      <xdr:col>5</xdr:col>
      <xdr:colOff>0</xdr:colOff>
      <xdr:row>50</xdr:row>
      <xdr:rowOff>0</xdr:rowOff>
    </xdr:from>
    <xdr:to>
      <xdr:col>5</xdr:col>
      <xdr:colOff>200025</xdr:colOff>
      <xdr:row>51</xdr:row>
      <xdr:rowOff>38100</xdr:rowOff>
    </xdr:to>
    <xdr:pic>
      <xdr:nvPicPr>
        <xdr:cNvPr id="3142" name="Picture 7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0820400"/>
          <a:ext cx="200025" cy="200025"/>
        </a:xfrm>
        <a:prstGeom prst="rect">
          <a:avLst/>
        </a:prstGeom>
        <a:noFill/>
      </xdr:spPr>
    </xdr:pic>
    <xdr:clientData/>
  </xdr:twoCellAnchor>
  <xdr:twoCellAnchor editAs="oneCell">
    <xdr:from>
      <xdr:col>4</xdr:col>
      <xdr:colOff>0</xdr:colOff>
      <xdr:row>51</xdr:row>
      <xdr:rowOff>0</xdr:rowOff>
    </xdr:from>
    <xdr:to>
      <xdr:col>4</xdr:col>
      <xdr:colOff>200025</xdr:colOff>
      <xdr:row>52</xdr:row>
      <xdr:rowOff>38100</xdr:rowOff>
    </xdr:to>
    <xdr:pic>
      <xdr:nvPicPr>
        <xdr:cNvPr id="3143" name="Picture 7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0982325"/>
          <a:ext cx="200025" cy="200025"/>
        </a:xfrm>
        <a:prstGeom prst="rect">
          <a:avLst/>
        </a:prstGeom>
        <a:noFill/>
      </xdr:spPr>
    </xdr:pic>
    <xdr:clientData/>
  </xdr:twoCellAnchor>
  <xdr:twoCellAnchor editAs="oneCell">
    <xdr:from>
      <xdr:col>5</xdr:col>
      <xdr:colOff>0</xdr:colOff>
      <xdr:row>51</xdr:row>
      <xdr:rowOff>0</xdr:rowOff>
    </xdr:from>
    <xdr:to>
      <xdr:col>5</xdr:col>
      <xdr:colOff>200025</xdr:colOff>
      <xdr:row>52</xdr:row>
      <xdr:rowOff>38100</xdr:rowOff>
    </xdr:to>
    <xdr:pic>
      <xdr:nvPicPr>
        <xdr:cNvPr id="3144" name="Picture 7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0982325"/>
          <a:ext cx="200025" cy="200025"/>
        </a:xfrm>
        <a:prstGeom prst="rect">
          <a:avLst/>
        </a:prstGeom>
        <a:noFill/>
      </xdr:spPr>
    </xdr:pic>
    <xdr:clientData/>
  </xdr:twoCellAnchor>
  <xdr:twoCellAnchor editAs="oneCell">
    <xdr:from>
      <xdr:col>4</xdr:col>
      <xdr:colOff>0</xdr:colOff>
      <xdr:row>52</xdr:row>
      <xdr:rowOff>0</xdr:rowOff>
    </xdr:from>
    <xdr:to>
      <xdr:col>4</xdr:col>
      <xdr:colOff>200025</xdr:colOff>
      <xdr:row>53</xdr:row>
      <xdr:rowOff>38100</xdr:rowOff>
    </xdr:to>
    <xdr:pic>
      <xdr:nvPicPr>
        <xdr:cNvPr id="3145" name="Picture 7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1144250"/>
          <a:ext cx="200025" cy="200025"/>
        </a:xfrm>
        <a:prstGeom prst="rect">
          <a:avLst/>
        </a:prstGeom>
        <a:noFill/>
      </xdr:spPr>
    </xdr:pic>
    <xdr:clientData/>
  </xdr:twoCellAnchor>
  <xdr:twoCellAnchor editAs="oneCell">
    <xdr:from>
      <xdr:col>5</xdr:col>
      <xdr:colOff>0</xdr:colOff>
      <xdr:row>52</xdr:row>
      <xdr:rowOff>0</xdr:rowOff>
    </xdr:from>
    <xdr:to>
      <xdr:col>5</xdr:col>
      <xdr:colOff>200025</xdr:colOff>
      <xdr:row>53</xdr:row>
      <xdr:rowOff>38100</xdr:rowOff>
    </xdr:to>
    <xdr:pic>
      <xdr:nvPicPr>
        <xdr:cNvPr id="3146" name="Picture 7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1144250"/>
          <a:ext cx="200025" cy="200025"/>
        </a:xfrm>
        <a:prstGeom prst="rect">
          <a:avLst/>
        </a:prstGeom>
        <a:noFill/>
      </xdr:spPr>
    </xdr:pic>
    <xdr:clientData/>
  </xdr:twoCellAnchor>
  <xdr:twoCellAnchor editAs="oneCell">
    <xdr:from>
      <xdr:col>3</xdr:col>
      <xdr:colOff>0</xdr:colOff>
      <xdr:row>53</xdr:row>
      <xdr:rowOff>0</xdr:rowOff>
    </xdr:from>
    <xdr:to>
      <xdr:col>3</xdr:col>
      <xdr:colOff>200025</xdr:colOff>
      <xdr:row>54</xdr:row>
      <xdr:rowOff>38100</xdr:rowOff>
    </xdr:to>
    <xdr:pic>
      <xdr:nvPicPr>
        <xdr:cNvPr id="3147" name="Picture 7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1306175"/>
          <a:ext cx="200025" cy="200025"/>
        </a:xfrm>
        <a:prstGeom prst="rect">
          <a:avLst/>
        </a:prstGeom>
        <a:noFill/>
      </xdr:spPr>
    </xdr:pic>
    <xdr:clientData/>
  </xdr:twoCellAnchor>
  <xdr:twoCellAnchor editAs="oneCell">
    <xdr:from>
      <xdr:col>4</xdr:col>
      <xdr:colOff>0</xdr:colOff>
      <xdr:row>53</xdr:row>
      <xdr:rowOff>0</xdr:rowOff>
    </xdr:from>
    <xdr:to>
      <xdr:col>4</xdr:col>
      <xdr:colOff>200025</xdr:colOff>
      <xdr:row>54</xdr:row>
      <xdr:rowOff>38100</xdr:rowOff>
    </xdr:to>
    <xdr:pic>
      <xdr:nvPicPr>
        <xdr:cNvPr id="3148" name="Picture 7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1306175"/>
          <a:ext cx="200025" cy="200025"/>
        </a:xfrm>
        <a:prstGeom prst="rect">
          <a:avLst/>
        </a:prstGeom>
        <a:noFill/>
      </xdr:spPr>
    </xdr:pic>
    <xdr:clientData/>
  </xdr:twoCellAnchor>
  <xdr:twoCellAnchor editAs="oneCell">
    <xdr:from>
      <xdr:col>5</xdr:col>
      <xdr:colOff>0</xdr:colOff>
      <xdr:row>53</xdr:row>
      <xdr:rowOff>0</xdr:rowOff>
    </xdr:from>
    <xdr:to>
      <xdr:col>5</xdr:col>
      <xdr:colOff>200025</xdr:colOff>
      <xdr:row>54</xdr:row>
      <xdr:rowOff>38100</xdr:rowOff>
    </xdr:to>
    <xdr:pic>
      <xdr:nvPicPr>
        <xdr:cNvPr id="3149" name="Picture 7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1306175"/>
          <a:ext cx="200025" cy="200025"/>
        </a:xfrm>
        <a:prstGeom prst="rect">
          <a:avLst/>
        </a:prstGeom>
        <a:noFill/>
      </xdr:spPr>
    </xdr:pic>
    <xdr:clientData/>
  </xdr:twoCellAnchor>
  <xdr:twoCellAnchor editAs="oneCell">
    <xdr:from>
      <xdr:col>3</xdr:col>
      <xdr:colOff>0</xdr:colOff>
      <xdr:row>54</xdr:row>
      <xdr:rowOff>0</xdr:rowOff>
    </xdr:from>
    <xdr:to>
      <xdr:col>3</xdr:col>
      <xdr:colOff>200025</xdr:colOff>
      <xdr:row>55</xdr:row>
      <xdr:rowOff>38100</xdr:rowOff>
    </xdr:to>
    <xdr:pic>
      <xdr:nvPicPr>
        <xdr:cNvPr id="3150" name="Picture 7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1468100"/>
          <a:ext cx="200025" cy="200025"/>
        </a:xfrm>
        <a:prstGeom prst="rect">
          <a:avLst/>
        </a:prstGeom>
        <a:noFill/>
      </xdr:spPr>
    </xdr:pic>
    <xdr:clientData/>
  </xdr:twoCellAnchor>
  <xdr:twoCellAnchor editAs="oneCell">
    <xdr:from>
      <xdr:col>4</xdr:col>
      <xdr:colOff>0</xdr:colOff>
      <xdr:row>54</xdr:row>
      <xdr:rowOff>0</xdr:rowOff>
    </xdr:from>
    <xdr:to>
      <xdr:col>4</xdr:col>
      <xdr:colOff>200025</xdr:colOff>
      <xdr:row>55</xdr:row>
      <xdr:rowOff>38100</xdr:rowOff>
    </xdr:to>
    <xdr:pic>
      <xdr:nvPicPr>
        <xdr:cNvPr id="3151" name="Picture 7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1468100"/>
          <a:ext cx="200025" cy="200025"/>
        </a:xfrm>
        <a:prstGeom prst="rect">
          <a:avLst/>
        </a:prstGeom>
        <a:noFill/>
      </xdr:spPr>
    </xdr:pic>
    <xdr:clientData/>
  </xdr:twoCellAnchor>
  <xdr:twoCellAnchor editAs="oneCell">
    <xdr:from>
      <xdr:col>5</xdr:col>
      <xdr:colOff>0</xdr:colOff>
      <xdr:row>54</xdr:row>
      <xdr:rowOff>0</xdr:rowOff>
    </xdr:from>
    <xdr:to>
      <xdr:col>5</xdr:col>
      <xdr:colOff>200025</xdr:colOff>
      <xdr:row>55</xdr:row>
      <xdr:rowOff>38100</xdr:rowOff>
    </xdr:to>
    <xdr:pic>
      <xdr:nvPicPr>
        <xdr:cNvPr id="3152" name="Picture 8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1468100"/>
          <a:ext cx="200025" cy="200025"/>
        </a:xfrm>
        <a:prstGeom prst="rect">
          <a:avLst/>
        </a:prstGeom>
        <a:noFill/>
      </xdr:spPr>
    </xdr:pic>
    <xdr:clientData/>
  </xdr:twoCellAnchor>
  <xdr:twoCellAnchor editAs="oneCell">
    <xdr:from>
      <xdr:col>4</xdr:col>
      <xdr:colOff>0</xdr:colOff>
      <xdr:row>55</xdr:row>
      <xdr:rowOff>0</xdr:rowOff>
    </xdr:from>
    <xdr:to>
      <xdr:col>4</xdr:col>
      <xdr:colOff>200025</xdr:colOff>
      <xdr:row>56</xdr:row>
      <xdr:rowOff>38100</xdr:rowOff>
    </xdr:to>
    <xdr:pic>
      <xdr:nvPicPr>
        <xdr:cNvPr id="3153" name="Picture 8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1791950"/>
          <a:ext cx="200025" cy="200025"/>
        </a:xfrm>
        <a:prstGeom prst="rect">
          <a:avLst/>
        </a:prstGeom>
        <a:noFill/>
      </xdr:spPr>
    </xdr:pic>
    <xdr:clientData/>
  </xdr:twoCellAnchor>
  <xdr:twoCellAnchor editAs="oneCell">
    <xdr:from>
      <xdr:col>5</xdr:col>
      <xdr:colOff>0</xdr:colOff>
      <xdr:row>55</xdr:row>
      <xdr:rowOff>0</xdr:rowOff>
    </xdr:from>
    <xdr:to>
      <xdr:col>5</xdr:col>
      <xdr:colOff>200025</xdr:colOff>
      <xdr:row>56</xdr:row>
      <xdr:rowOff>38100</xdr:rowOff>
    </xdr:to>
    <xdr:pic>
      <xdr:nvPicPr>
        <xdr:cNvPr id="3154" name="Picture 8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1791950"/>
          <a:ext cx="200025" cy="200025"/>
        </a:xfrm>
        <a:prstGeom prst="rect">
          <a:avLst/>
        </a:prstGeom>
        <a:noFill/>
      </xdr:spPr>
    </xdr:pic>
    <xdr:clientData/>
  </xdr:twoCellAnchor>
  <xdr:twoCellAnchor editAs="oneCell">
    <xdr:from>
      <xdr:col>3</xdr:col>
      <xdr:colOff>0</xdr:colOff>
      <xdr:row>56</xdr:row>
      <xdr:rowOff>0</xdr:rowOff>
    </xdr:from>
    <xdr:to>
      <xdr:col>3</xdr:col>
      <xdr:colOff>200025</xdr:colOff>
      <xdr:row>57</xdr:row>
      <xdr:rowOff>38100</xdr:rowOff>
    </xdr:to>
    <xdr:pic>
      <xdr:nvPicPr>
        <xdr:cNvPr id="3155" name="Picture 8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1953875"/>
          <a:ext cx="200025" cy="200025"/>
        </a:xfrm>
        <a:prstGeom prst="rect">
          <a:avLst/>
        </a:prstGeom>
        <a:noFill/>
      </xdr:spPr>
    </xdr:pic>
    <xdr:clientData/>
  </xdr:twoCellAnchor>
  <xdr:twoCellAnchor editAs="oneCell">
    <xdr:from>
      <xdr:col>4</xdr:col>
      <xdr:colOff>0</xdr:colOff>
      <xdr:row>56</xdr:row>
      <xdr:rowOff>0</xdr:rowOff>
    </xdr:from>
    <xdr:to>
      <xdr:col>4</xdr:col>
      <xdr:colOff>200025</xdr:colOff>
      <xdr:row>57</xdr:row>
      <xdr:rowOff>38100</xdr:rowOff>
    </xdr:to>
    <xdr:pic>
      <xdr:nvPicPr>
        <xdr:cNvPr id="3156" name="Picture 8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1953875"/>
          <a:ext cx="200025" cy="200025"/>
        </a:xfrm>
        <a:prstGeom prst="rect">
          <a:avLst/>
        </a:prstGeom>
        <a:noFill/>
      </xdr:spPr>
    </xdr:pic>
    <xdr:clientData/>
  </xdr:twoCellAnchor>
  <xdr:twoCellAnchor editAs="oneCell">
    <xdr:from>
      <xdr:col>5</xdr:col>
      <xdr:colOff>0</xdr:colOff>
      <xdr:row>56</xdr:row>
      <xdr:rowOff>0</xdr:rowOff>
    </xdr:from>
    <xdr:to>
      <xdr:col>5</xdr:col>
      <xdr:colOff>200025</xdr:colOff>
      <xdr:row>57</xdr:row>
      <xdr:rowOff>38100</xdr:rowOff>
    </xdr:to>
    <xdr:pic>
      <xdr:nvPicPr>
        <xdr:cNvPr id="3157" name="Picture 8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1953875"/>
          <a:ext cx="200025" cy="200025"/>
        </a:xfrm>
        <a:prstGeom prst="rect">
          <a:avLst/>
        </a:prstGeom>
        <a:noFill/>
      </xdr:spPr>
    </xdr:pic>
    <xdr:clientData/>
  </xdr:twoCellAnchor>
  <xdr:twoCellAnchor editAs="oneCell">
    <xdr:from>
      <xdr:col>4</xdr:col>
      <xdr:colOff>0</xdr:colOff>
      <xdr:row>57</xdr:row>
      <xdr:rowOff>0</xdr:rowOff>
    </xdr:from>
    <xdr:to>
      <xdr:col>4</xdr:col>
      <xdr:colOff>200025</xdr:colOff>
      <xdr:row>58</xdr:row>
      <xdr:rowOff>38100</xdr:rowOff>
    </xdr:to>
    <xdr:pic>
      <xdr:nvPicPr>
        <xdr:cNvPr id="3158" name="Picture 8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2115800"/>
          <a:ext cx="200025" cy="200025"/>
        </a:xfrm>
        <a:prstGeom prst="rect">
          <a:avLst/>
        </a:prstGeom>
        <a:noFill/>
      </xdr:spPr>
    </xdr:pic>
    <xdr:clientData/>
  </xdr:twoCellAnchor>
  <xdr:twoCellAnchor editAs="oneCell">
    <xdr:from>
      <xdr:col>5</xdr:col>
      <xdr:colOff>0</xdr:colOff>
      <xdr:row>57</xdr:row>
      <xdr:rowOff>0</xdr:rowOff>
    </xdr:from>
    <xdr:to>
      <xdr:col>5</xdr:col>
      <xdr:colOff>200025</xdr:colOff>
      <xdr:row>58</xdr:row>
      <xdr:rowOff>38100</xdr:rowOff>
    </xdr:to>
    <xdr:pic>
      <xdr:nvPicPr>
        <xdr:cNvPr id="3159" name="Picture 8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2115800"/>
          <a:ext cx="200025" cy="200025"/>
        </a:xfrm>
        <a:prstGeom prst="rect">
          <a:avLst/>
        </a:prstGeom>
        <a:noFill/>
      </xdr:spPr>
    </xdr:pic>
    <xdr:clientData/>
  </xdr:twoCellAnchor>
  <xdr:twoCellAnchor editAs="oneCell">
    <xdr:from>
      <xdr:col>4</xdr:col>
      <xdr:colOff>0</xdr:colOff>
      <xdr:row>58</xdr:row>
      <xdr:rowOff>0</xdr:rowOff>
    </xdr:from>
    <xdr:to>
      <xdr:col>4</xdr:col>
      <xdr:colOff>200025</xdr:colOff>
      <xdr:row>59</xdr:row>
      <xdr:rowOff>38100</xdr:rowOff>
    </xdr:to>
    <xdr:pic>
      <xdr:nvPicPr>
        <xdr:cNvPr id="3160" name="Picture 8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2277725"/>
          <a:ext cx="200025" cy="200025"/>
        </a:xfrm>
        <a:prstGeom prst="rect">
          <a:avLst/>
        </a:prstGeom>
        <a:noFill/>
      </xdr:spPr>
    </xdr:pic>
    <xdr:clientData/>
  </xdr:twoCellAnchor>
  <xdr:twoCellAnchor editAs="oneCell">
    <xdr:from>
      <xdr:col>5</xdr:col>
      <xdr:colOff>0</xdr:colOff>
      <xdr:row>58</xdr:row>
      <xdr:rowOff>0</xdr:rowOff>
    </xdr:from>
    <xdr:to>
      <xdr:col>5</xdr:col>
      <xdr:colOff>200025</xdr:colOff>
      <xdr:row>59</xdr:row>
      <xdr:rowOff>38100</xdr:rowOff>
    </xdr:to>
    <xdr:pic>
      <xdr:nvPicPr>
        <xdr:cNvPr id="3161" name="Picture 8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2277725"/>
          <a:ext cx="200025" cy="200025"/>
        </a:xfrm>
        <a:prstGeom prst="rect">
          <a:avLst/>
        </a:prstGeom>
        <a:noFill/>
      </xdr:spPr>
    </xdr:pic>
    <xdr:clientData/>
  </xdr:twoCellAnchor>
  <xdr:twoCellAnchor editAs="oneCell">
    <xdr:from>
      <xdr:col>3</xdr:col>
      <xdr:colOff>0</xdr:colOff>
      <xdr:row>59</xdr:row>
      <xdr:rowOff>0</xdr:rowOff>
    </xdr:from>
    <xdr:to>
      <xdr:col>3</xdr:col>
      <xdr:colOff>200025</xdr:colOff>
      <xdr:row>60</xdr:row>
      <xdr:rowOff>38100</xdr:rowOff>
    </xdr:to>
    <xdr:pic>
      <xdr:nvPicPr>
        <xdr:cNvPr id="3162" name="Picture 90"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2439650"/>
          <a:ext cx="200025" cy="200025"/>
        </a:xfrm>
        <a:prstGeom prst="rect">
          <a:avLst/>
        </a:prstGeom>
        <a:noFill/>
      </xdr:spPr>
    </xdr:pic>
    <xdr:clientData/>
  </xdr:twoCellAnchor>
  <xdr:twoCellAnchor editAs="oneCell">
    <xdr:from>
      <xdr:col>4</xdr:col>
      <xdr:colOff>0</xdr:colOff>
      <xdr:row>59</xdr:row>
      <xdr:rowOff>0</xdr:rowOff>
    </xdr:from>
    <xdr:to>
      <xdr:col>4</xdr:col>
      <xdr:colOff>200025</xdr:colOff>
      <xdr:row>60</xdr:row>
      <xdr:rowOff>38100</xdr:rowOff>
    </xdr:to>
    <xdr:pic>
      <xdr:nvPicPr>
        <xdr:cNvPr id="3163" name="Picture 9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2439650"/>
          <a:ext cx="200025" cy="200025"/>
        </a:xfrm>
        <a:prstGeom prst="rect">
          <a:avLst/>
        </a:prstGeom>
        <a:noFill/>
      </xdr:spPr>
    </xdr:pic>
    <xdr:clientData/>
  </xdr:twoCellAnchor>
  <xdr:twoCellAnchor editAs="oneCell">
    <xdr:from>
      <xdr:col>5</xdr:col>
      <xdr:colOff>0</xdr:colOff>
      <xdr:row>59</xdr:row>
      <xdr:rowOff>0</xdr:rowOff>
    </xdr:from>
    <xdr:to>
      <xdr:col>5</xdr:col>
      <xdr:colOff>200025</xdr:colOff>
      <xdr:row>60</xdr:row>
      <xdr:rowOff>38100</xdr:rowOff>
    </xdr:to>
    <xdr:pic>
      <xdr:nvPicPr>
        <xdr:cNvPr id="3164" name="Picture 92"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2439650"/>
          <a:ext cx="200025" cy="200025"/>
        </a:xfrm>
        <a:prstGeom prst="rect">
          <a:avLst/>
        </a:prstGeom>
        <a:noFill/>
      </xdr:spPr>
    </xdr:pic>
    <xdr:clientData/>
  </xdr:twoCellAnchor>
  <xdr:twoCellAnchor editAs="oneCell">
    <xdr:from>
      <xdr:col>3</xdr:col>
      <xdr:colOff>0</xdr:colOff>
      <xdr:row>60</xdr:row>
      <xdr:rowOff>0</xdr:rowOff>
    </xdr:from>
    <xdr:to>
      <xdr:col>3</xdr:col>
      <xdr:colOff>200025</xdr:colOff>
      <xdr:row>61</xdr:row>
      <xdr:rowOff>38100</xdr:rowOff>
    </xdr:to>
    <xdr:pic>
      <xdr:nvPicPr>
        <xdr:cNvPr id="3165" name="Picture 9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2601575"/>
          <a:ext cx="200025" cy="200025"/>
        </a:xfrm>
        <a:prstGeom prst="rect">
          <a:avLst/>
        </a:prstGeom>
        <a:noFill/>
      </xdr:spPr>
    </xdr:pic>
    <xdr:clientData/>
  </xdr:twoCellAnchor>
  <xdr:twoCellAnchor editAs="oneCell">
    <xdr:from>
      <xdr:col>4</xdr:col>
      <xdr:colOff>0</xdr:colOff>
      <xdr:row>60</xdr:row>
      <xdr:rowOff>0</xdr:rowOff>
    </xdr:from>
    <xdr:to>
      <xdr:col>4</xdr:col>
      <xdr:colOff>200025</xdr:colOff>
      <xdr:row>61</xdr:row>
      <xdr:rowOff>38100</xdr:rowOff>
    </xdr:to>
    <xdr:pic>
      <xdr:nvPicPr>
        <xdr:cNvPr id="3166" name="Picture 9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2601575"/>
          <a:ext cx="200025" cy="200025"/>
        </a:xfrm>
        <a:prstGeom prst="rect">
          <a:avLst/>
        </a:prstGeom>
        <a:noFill/>
      </xdr:spPr>
    </xdr:pic>
    <xdr:clientData/>
  </xdr:twoCellAnchor>
  <xdr:twoCellAnchor editAs="oneCell">
    <xdr:from>
      <xdr:col>5</xdr:col>
      <xdr:colOff>0</xdr:colOff>
      <xdr:row>60</xdr:row>
      <xdr:rowOff>0</xdr:rowOff>
    </xdr:from>
    <xdr:to>
      <xdr:col>5</xdr:col>
      <xdr:colOff>200025</xdr:colOff>
      <xdr:row>61</xdr:row>
      <xdr:rowOff>38100</xdr:rowOff>
    </xdr:to>
    <xdr:pic>
      <xdr:nvPicPr>
        <xdr:cNvPr id="3167" name="Picture 9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2601575"/>
          <a:ext cx="200025" cy="200025"/>
        </a:xfrm>
        <a:prstGeom prst="rect">
          <a:avLst/>
        </a:prstGeom>
        <a:noFill/>
      </xdr:spPr>
    </xdr:pic>
    <xdr:clientData/>
  </xdr:twoCellAnchor>
  <xdr:twoCellAnchor editAs="oneCell">
    <xdr:from>
      <xdr:col>3</xdr:col>
      <xdr:colOff>0</xdr:colOff>
      <xdr:row>61</xdr:row>
      <xdr:rowOff>0</xdr:rowOff>
    </xdr:from>
    <xdr:to>
      <xdr:col>3</xdr:col>
      <xdr:colOff>200025</xdr:colOff>
      <xdr:row>62</xdr:row>
      <xdr:rowOff>38100</xdr:rowOff>
    </xdr:to>
    <xdr:pic>
      <xdr:nvPicPr>
        <xdr:cNvPr id="3168" name="Picture 9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2763500"/>
          <a:ext cx="200025" cy="200025"/>
        </a:xfrm>
        <a:prstGeom prst="rect">
          <a:avLst/>
        </a:prstGeom>
        <a:noFill/>
      </xdr:spPr>
    </xdr:pic>
    <xdr:clientData/>
  </xdr:twoCellAnchor>
  <xdr:twoCellAnchor editAs="oneCell">
    <xdr:from>
      <xdr:col>4</xdr:col>
      <xdr:colOff>0</xdr:colOff>
      <xdr:row>61</xdr:row>
      <xdr:rowOff>0</xdr:rowOff>
    </xdr:from>
    <xdr:to>
      <xdr:col>4</xdr:col>
      <xdr:colOff>200025</xdr:colOff>
      <xdr:row>62</xdr:row>
      <xdr:rowOff>38100</xdr:rowOff>
    </xdr:to>
    <xdr:pic>
      <xdr:nvPicPr>
        <xdr:cNvPr id="3169" name="Picture 9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2763500"/>
          <a:ext cx="200025" cy="200025"/>
        </a:xfrm>
        <a:prstGeom prst="rect">
          <a:avLst/>
        </a:prstGeom>
        <a:noFill/>
      </xdr:spPr>
    </xdr:pic>
    <xdr:clientData/>
  </xdr:twoCellAnchor>
  <xdr:twoCellAnchor editAs="oneCell">
    <xdr:from>
      <xdr:col>5</xdr:col>
      <xdr:colOff>0</xdr:colOff>
      <xdr:row>61</xdr:row>
      <xdr:rowOff>0</xdr:rowOff>
    </xdr:from>
    <xdr:to>
      <xdr:col>5</xdr:col>
      <xdr:colOff>200025</xdr:colOff>
      <xdr:row>62</xdr:row>
      <xdr:rowOff>38100</xdr:rowOff>
    </xdr:to>
    <xdr:pic>
      <xdr:nvPicPr>
        <xdr:cNvPr id="3170" name="Picture 9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2763500"/>
          <a:ext cx="200025" cy="200025"/>
        </a:xfrm>
        <a:prstGeom prst="rect">
          <a:avLst/>
        </a:prstGeom>
        <a:noFill/>
      </xdr:spPr>
    </xdr:pic>
    <xdr:clientData/>
  </xdr:twoCellAnchor>
  <xdr:twoCellAnchor editAs="oneCell">
    <xdr:from>
      <xdr:col>3</xdr:col>
      <xdr:colOff>0</xdr:colOff>
      <xdr:row>62</xdr:row>
      <xdr:rowOff>0</xdr:rowOff>
    </xdr:from>
    <xdr:to>
      <xdr:col>3</xdr:col>
      <xdr:colOff>200025</xdr:colOff>
      <xdr:row>63</xdr:row>
      <xdr:rowOff>38100</xdr:rowOff>
    </xdr:to>
    <xdr:pic>
      <xdr:nvPicPr>
        <xdr:cNvPr id="3171" name="Picture 99"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2925425"/>
          <a:ext cx="200025" cy="200025"/>
        </a:xfrm>
        <a:prstGeom prst="rect">
          <a:avLst/>
        </a:prstGeom>
        <a:noFill/>
      </xdr:spPr>
    </xdr:pic>
    <xdr:clientData/>
  </xdr:twoCellAnchor>
  <xdr:twoCellAnchor editAs="oneCell">
    <xdr:from>
      <xdr:col>4</xdr:col>
      <xdr:colOff>0</xdr:colOff>
      <xdr:row>62</xdr:row>
      <xdr:rowOff>0</xdr:rowOff>
    </xdr:from>
    <xdr:to>
      <xdr:col>4</xdr:col>
      <xdr:colOff>200025</xdr:colOff>
      <xdr:row>63</xdr:row>
      <xdr:rowOff>38100</xdr:rowOff>
    </xdr:to>
    <xdr:pic>
      <xdr:nvPicPr>
        <xdr:cNvPr id="3172" name="Picture 10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2925425"/>
          <a:ext cx="200025" cy="200025"/>
        </a:xfrm>
        <a:prstGeom prst="rect">
          <a:avLst/>
        </a:prstGeom>
        <a:noFill/>
      </xdr:spPr>
    </xdr:pic>
    <xdr:clientData/>
  </xdr:twoCellAnchor>
  <xdr:twoCellAnchor editAs="oneCell">
    <xdr:from>
      <xdr:col>5</xdr:col>
      <xdr:colOff>0</xdr:colOff>
      <xdr:row>62</xdr:row>
      <xdr:rowOff>0</xdr:rowOff>
    </xdr:from>
    <xdr:to>
      <xdr:col>5</xdr:col>
      <xdr:colOff>200025</xdr:colOff>
      <xdr:row>63</xdr:row>
      <xdr:rowOff>38100</xdr:rowOff>
    </xdr:to>
    <xdr:pic>
      <xdr:nvPicPr>
        <xdr:cNvPr id="3173" name="Picture 101"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2925425"/>
          <a:ext cx="200025" cy="200025"/>
        </a:xfrm>
        <a:prstGeom prst="rect">
          <a:avLst/>
        </a:prstGeom>
        <a:noFill/>
      </xdr:spPr>
    </xdr:pic>
    <xdr:clientData/>
  </xdr:twoCellAnchor>
  <xdr:twoCellAnchor editAs="oneCell">
    <xdr:from>
      <xdr:col>4</xdr:col>
      <xdr:colOff>0</xdr:colOff>
      <xdr:row>63</xdr:row>
      <xdr:rowOff>0</xdr:rowOff>
    </xdr:from>
    <xdr:to>
      <xdr:col>4</xdr:col>
      <xdr:colOff>200025</xdr:colOff>
      <xdr:row>64</xdr:row>
      <xdr:rowOff>38100</xdr:rowOff>
    </xdr:to>
    <xdr:pic>
      <xdr:nvPicPr>
        <xdr:cNvPr id="3174" name="Picture 10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3249275"/>
          <a:ext cx="200025" cy="200025"/>
        </a:xfrm>
        <a:prstGeom prst="rect">
          <a:avLst/>
        </a:prstGeom>
        <a:noFill/>
      </xdr:spPr>
    </xdr:pic>
    <xdr:clientData/>
  </xdr:twoCellAnchor>
  <xdr:twoCellAnchor editAs="oneCell">
    <xdr:from>
      <xdr:col>5</xdr:col>
      <xdr:colOff>0</xdr:colOff>
      <xdr:row>63</xdr:row>
      <xdr:rowOff>0</xdr:rowOff>
    </xdr:from>
    <xdr:to>
      <xdr:col>5</xdr:col>
      <xdr:colOff>200025</xdr:colOff>
      <xdr:row>64</xdr:row>
      <xdr:rowOff>38100</xdr:rowOff>
    </xdr:to>
    <xdr:pic>
      <xdr:nvPicPr>
        <xdr:cNvPr id="3175" name="Picture 10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3249275"/>
          <a:ext cx="200025" cy="200025"/>
        </a:xfrm>
        <a:prstGeom prst="rect">
          <a:avLst/>
        </a:prstGeom>
        <a:noFill/>
      </xdr:spPr>
    </xdr:pic>
    <xdr:clientData/>
  </xdr:twoCellAnchor>
  <xdr:twoCellAnchor editAs="oneCell">
    <xdr:from>
      <xdr:col>4</xdr:col>
      <xdr:colOff>0</xdr:colOff>
      <xdr:row>64</xdr:row>
      <xdr:rowOff>0</xdr:rowOff>
    </xdr:from>
    <xdr:to>
      <xdr:col>4</xdr:col>
      <xdr:colOff>200025</xdr:colOff>
      <xdr:row>65</xdr:row>
      <xdr:rowOff>38100</xdr:rowOff>
    </xdr:to>
    <xdr:pic>
      <xdr:nvPicPr>
        <xdr:cNvPr id="3176" name="Picture 104"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13411200"/>
          <a:ext cx="200025" cy="200025"/>
        </a:xfrm>
        <a:prstGeom prst="rect">
          <a:avLst/>
        </a:prstGeom>
        <a:noFill/>
      </xdr:spPr>
    </xdr:pic>
    <xdr:clientData/>
  </xdr:twoCellAnchor>
  <xdr:twoCellAnchor editAs="oneCell">
    <xdr:from>
      <xdr:col>5</xdr:col>
      <xdr:colOff>0</xdr:colOff>
      <xdr:row>64</xdr:row>
      <xdr:rowOff>0</xdr:rowOff>
    </xdr:from>
    <xdr:to>
      <xdr:col>5</xdr:col>
      <xdr:colOff>200025</xdr:colOff>
      <xdr:row>65</xdr:row>
      <xdr:rowOff>38100</xdr:rowOff>
    </xdr:to>
    <xdr:pic>
      <xdr:nvPicPr>
        <xdr:cNvPr id="3177" name="Picture 10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3411200"/>
          <a:ext cx="200025" cy="200025"/>
        </a:xfrm>
        <a:prstGeom prst="rect">
          <a:avLst/>
        </a:prstGeom>
        <a:noFill/>
      </xdr:spPr>
    </xdr:pic>
    <xdr:clientData/>
  </xdr:twoCellAnchor>
  <xdr:twoCellAnchor editAs="oneCell">
    <xdr:from>
      <xdr:col>3</xdr:col>
      <xdr:colOff>0</xdr:colOff>
      <xdr:row>65</xdr:row>
      <xdr:rowOff>0</xdr:rowOff>
    </xdr:from>
    <xdr:to>
      <xdr:col>3</xdr:col>
      <xdr:colOff>200025</xdr:colOff>
      <xdr:row>66</xdr:row>
      <xdr:rowOff>38100</xdr:rowOff>
    </xdr:to>
    <xdr:pic>
      <xdr:nvPicPr>
        <xdr:cNvPr id="3178" name="Picture 10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3573125"/>
          <a:ext cx="200025" cy="200025"/>
        </a:xfrm>
        <a:prstGeom prst="rect">
          <a:avLst/>
        </a:prstGeom>
        <a:noFill/>
      </xdr:spPr>
    </xdr:pic>
    <xdr:clientData/>
  </xdr:twoCellAnchor>
  <xdr:twoCellAnchor editAs="oneCell">
    <xdr:from>
      <xdr:col>4</xdr:col>
      <xdr:colOff>0</xdr:colOff>
      <xdr:row>65</xdr:row>
      <xdr:rowOff>0</xdr:rowOff>
    </xdr:from>
    <xdr:to>
      <xdr:col>4</xdr:col>
      <xdr:colOff>200025</xdr:colOff>
      <xdr:row>66</xdr:row>
      <xdr:rowOff>38100</xdr:rowOff>
    </xdr:to>
    <xdr:pic>
      <xdr:nvPicPr>
        <xdr:cNvPr id="3179" name="Picture 107" descr="https://members.hardrock.com/images/iconUnverifiedVisit.png">
          <a:hlinkClick xmlns:r="http://schemas.openxmlformats.org/officeDocument/2006/relationships" r:id="rId1"/>
        </xdr:cNvPr>
        <xdr:cNvPicPr>
          <a:picLocks noChangeAspect="1" noChangeArrowheads="1"/>
        </xdr:cNvPicPr>
      </xdr:nvPicPr>
      <xdr:blipFill>
        <a:blip xmlns:r="http://schemas.openxmlformats.org/officeDocument/2006/relationships" r:embed="rId30" cstate="print"/>
        <a:srcRect/>
        <a:stretch>
          <a:fillRect/>
        </a:stretch>
      </xdr:blipFill>
      <xdr:spPr bwMode="auto">
        <a:xfrm>
          <a:off x="3048000" y="13573125"/>
          <a:ext cx="200025" cy="200025"/>
        </a:xfrm>
        <a:prstGeom prst="rect">
          <a:avLst/>
        </a:prstGeom>
        <a:noFill/>
      </xdr:spPr>
    </xdr:pic>
    <xdr:clientData/>
  </xdr:twoCellAnchor>
  <xdr:twoCellAnchor editAs="oneCell">
    <xdr:from>
      <xdr:col>5</xdr:col>
      <xdr:colOff>0</xdr:colOff>
      <xdr:row>65</xdr:row>
      <xdr:rowOff>0</xdr:rowOff>
    </xdr:from>
    <xdr:to>
      <xdr:col>5</xdr:col>
      <xdr:colOff>200025</xdr:colOff>
      <xdr:row>66</xdr:row>
      <xdr:rowOff>38100</xdr:rowOff>
    </xdr:to>
    <xdr:pic>
      <xdr:nvPicPr>
        <xdr:cNvPr id="3180" name="Picture 10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3573125"/>
          <a:ext cx="200025" cy="200025"/>
        </a:xfrm>
        <a:prstGeom prst="rect">
          <a:avLst/>
        </a:prstGeom>
        <a:noFill/>
      </xdr:spPr>
    </xdr:pic>
    <xdr:clientData/>
  </xdr:twoCellAnchor>
  <xdr:twoCellAnchor editAs="oneCell">
    <xdr:from>
      <xdr:col>4</xdr:col>
      <xdr:colOff>0</xdr:colOff>
      <xdr:row>66</xdr:row>
      <xdr:rowOff>0</xdr:rowOff>
    </xdr:from>
    <xdr:to>
      <xdr:col>4</xdr:col>
      <xdr:colOff>200025</xdr:colOff>
      <xdr:row>67</xdr:row>
      <xdr:rowOff>38100</xdr:rowOff>
    </xdr:to>
    <xdr:pic>
      <xdr:nvPicPr>
        <xdr:cNvPr id="3181" name="Picture 10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3896975"/>
          <a:ext cx="200025" cy="200025"/>
        </a:xfrm>
        <a:prstGeom prst="rect">
          <a:avLst/>
        </a:prstGeom>
        <a:noFill/>
      </xdr:spPr>
    </xdr:pic>
    <xdr:clientData/>
  </xdr:twoCellAnchor>
  <xdr:twoCellAnchor editAs="oneCell">
    <xdr:from>
      <xdr:col>5</xdr:col>
      <xdr:colOff>0</xdr:colOff>
      <xdr:row>66</xdr:row>
      <xdr:rowOff>0</xdr:rowOff>
    </xdr:from>
    <xdr:to>
      <xdr:col>5</xdr:col>
      <xdr:colOff>200025</xdr:colOff>
      <xdr:row>67</xdr:row>
      <xdr:rowOff>38100</xdr:rowOff>
    </xdr:to>
    <xdr:pic>
      <xdr:nvPicPr>
        <xdr:cNvPr id="3182" name="Picture 11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3896975"/>
          <a:ext cx="200025" cy="200025"/>
        </a:xfrm>
        <a:prstGeom prst="rect">
          <a:avLst/>
        </a:prstGeom>
        <a:noFill/>
      </xdr:spPr>
    </xdr:pic>
    <xdr:clientData/>
  </xdr:twoCellAnchor>
  <xdr:twoCellAnchor editAs="oneCell">
    <xdr:from>
      <xdr:col>4</xdr:col>
      <xdr:colOff>0</xdr:colOff>
      <xdr:row>67</xdr:row>
      <xdr:rowOff>0</xdr:rowOff>
    </xdr:from>
    <xdr:to>
      <xdr:col>4</xdr:col>
      <xdr:colOff>200025</xdr:colOff>
      <xdr:row>68</xdr:row>
      <xdr:rowOff>38100</xdr:rowOff>
    </xdr:to>
    <xdr:pic>
      <xdr:nvPicPr>
        <xdr:cNvPr id="3183" name="Picture 11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4058900"/>
          <a:ext cx="200025" cy="200025"/>
        </a:xfrm>
        <a:prstGeom prst="rect">
          <a:avLst/>
        </a:prstGeom>
        <a:noFill/>
      </xdr:spPr>
    </xdr:pic>
    <xdr:clientData/>
  </xdr:twoCellAnchor>
  <xdr:twoCellAnchor editAs="oneCell">
    <xdr:from>
      <xdr:col>5</xdr:col>
      <xdr:colOff>0</xdr:colOff>
      <xdr:row>67</xdr:row>
      <xdr:rowOff>0</xdr:rowOff>
    </xdr:from>
    <xdr:to>
      <xdr:col>5</xdr:col>
      <xdr:colOff>200025</xdr:colOff>
      <xdr:row>68</xdr:row>
      <xdr:rowOff>38100</xdr:rowOff>
    </xdr:to>
    <xdr:pic>
      <xdr:nvPicPr>
        <xdr:cNvPr id="3184" name="Picture 11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4058900"/>
          <a:ext cx="200025" cy="200025"/>
        </a:xfrm>
        <a:prstGeom prst="rect">
          <a:avLst/>
        </a:prstGeom>
        <a:noFill/>
      </xdr:spPr>
    </xdr:pic>
    <xdr:clientData/>
  </xdr:twoCellAnchor>
  <xdr:twoCellAnchor editAs="oneCell">
    <xdr:from>
      <xdr:col>4</xdr:col>
      <xdr:colOff>0</xdr:colOff>
      <xdr:row>68</xdr:row>
      <xdr:rowOff>0</xdr:rowOff>
    </xdr:from>
    <xdr:to>
      <xdr:col>4</xdr:col>
      <xdr:colOff>200025</xdr:colOff>
      <xdr:row>69</xdr:row>
      <xdr:rowOff>38100</xdr:rowOff>
    </xdr:to>
    <xdr:pic>
      <xdr:nvPicPr>
        <xdr:cNvPr id="3185" name="Picture 11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4382750"/>
          <a:ext cx="200025" cy="200025"/>
        </a:xfrm>
        <a:prstGeom prst="rect">
          <a:avLst/>
        </a:prstGeom>
        <a:noFill/>
      </xdr:spPr>
    </xdr:pic>
    <xdr:clientData/>
  </xdr:twoCellAnchor>
  <xdr:twoCellAnchor editAs="oneCell">
    <xdr:from>
      <xdr:col>5</xdr:col>
      <xdr:colOff>0</xdr:colOff>
      <xdr:row>68</xdr:row>
      <xdr:rowOff>0</xdr:rowOff>
    </xdr:from>
    <xdr:to>
      <xdr:col>5</xdr:col>
      <xdr:colOff>200025</xdr:colOff>
      <xdr:row>69</xdr:row>
      <xdr:rowOff>38100</xdr:rowOff>
    </xdr:to>
    <xdr:pic>
      <xdr:nvPicPr>
        <xdr:cNvPr id="3186" name="Picture 11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4382750"/>
          <a:ext cx="200025" cy="200025"/>
        </a:xfrm>
        <a:prstGeom prst="rect">
          <a:avLst/>
        </a:prstGeom>
        <a:noFill/>
      </xdr:spPr>
    </xdr:pic>
    <xdr:clientData/>
  </xdr:twoCellAnchor>
  <xdr:twoCellAnchor editAs="oneCell">
    <xdr:from>
      <xdr:col>3</xdr:col>
      <xdr:colOff>0</xdr:colOff>
      <xdr:row>69</xdr:row>
      <xdr:rowOff>0</xdr:rowOff>
    </xdr:from>
    <xdr:to>
      <xdr:col>3</xdr:col>
      <xdr:colOff>200025</xdr:colOff>
      <xdr:row>70</xdr:row>
      <xdr:rowOff>38100</xdr:rowOff>
    </xdr:to>
    <xdr:pic>
      <xdr:nvPicPr>
        <xdr:cNvPr id="3187" name="Picture 11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4868525"/>
          <a:ext cx="200025" cy="200025"/>
        </a:xfrm>
        <a:prstGeom prst="rect">
          <a:avLst/>
        </a:prstGeom>
        <a:noFill/>
      </xdr:spPr>
    </xdr:pic>
    <xdr:clientData/>
  </xdr:twoCellAnchor>
  <xdr:twoCellAnchor editAs="oneCell">
    <xdr:from>
      <xdr:col>4</xdr:col>
      <xdr:colOff>0</xdr:colOff>
      <xdr:row>69</xdr:row>
      <xdr:rowOff>0</xdr:rowOff>
    </xdr:from>
    <xdr:to>
      <xdr:col>4</xdr:col>
      <xdr:colOff>200025</xdr:colOff>
      <xdr:row>70</xdr:row>
      <xdr:rowOff>38100</xdr:rowOff>
    </xdr:to>
    <xdr:pic>
      <xdr:nvPicPr>
        <xdr:cNvPr id="3188" name="Picture 11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4868525"/>
          <a:ext cx="200025" cy="200025"/>
        </a:xfrm>
        <a:prstGeom prst="rect">
          <a:avLst/>
        </a:prstGeom>
        <a:noFill/>
      </xdr:spPr>
    </xdr:pic>
    <xdr:clientData/>
  </xdr:twoCellAnchor>
  <xdr:twoCellAnchor editAs="oneCell">
    <xdr:from>
      <xdr:col>5</xdr:col>
      <xdr:colOff>0</xdr:colOff>
      <xdr:row>69</xdr:row>
      <xdr:rowOff>0</xdr:rowOff>
    </xdr:from>
    <xdr:to>
      <xdr:col>5</xdr:col>
      <xdr:colOff>200025</xdr:colOff>
      <xdr:row>70</xdr:row>
      <xdr:rowOff>38100</xdr:rowOff>
    </xdr:to>
    <xdr:pic>
      <xdr:nvPicPr>
        <xdr:cNvPr id="3189" name="Picture 11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4868525"/>
          <a:ext cx="200025" cy="200025"/>
        </a:xfrm>
        <a:prstGeom prst="rect">
          <a:avLst/>
        </a:prstGeom>
        <a:noFill/>
      </xdr:spPr>
    </xdr:pic>
    <xdr:clientData/>
  </xdr:twoCellAnchor>
  <xdr:twoCellAnchor editAs="oneCell">
    <xdr:from>
      <xdr:col>4</xdr:col>
      <xdr:colOff>0</xdr:colOff>
      <xdr:row>70</xdr:row>
      <xdr:rowOff>0</xdr:rowOff>
    </xdr:from>
    <xdr:to>
      <xdr:col>4</xdr:col>
      <xdr:colOff>200025</xdr:colOff>
      <xdr:row>71</xdr:row>
      <xdr:rowOff>38100</xdr:rowOff>
    </xdr:to>
    <xdr:pic>
      <xdr:nvPicPr>
        <xdr:cNvPr id="3190" name="Picture 11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5030450"/>
          <a:ext cx="200025" cy="200025"/>
        </a:xfrm>
        <a:prstGeom prst="rect">
          <a:avLst/>
        </a:prstGeom>
        <a:noFill/>
      </xdr:spPr>
    </xdr:pic>
    <xdr:clientData/>
  </xdr:twoCellAnchor>
  <xdr:twoCellAnchor editAs="oneCell">
    <xdr:from>
      <xdr:col>5</xdr:col>
      <xdr:colOff>0</xdr:colOff>
      <xdr:row>70</xdr:row>
      <xdr:rowOff>0</xdr:rowOff>
    </xdr:from>
    <xdr:to>
      <xdr:col>5</xdr:col>
      <xdr:colOff>200025</xdr:colOff>
      <xdr:row>71</xdr:row>
      <xdr:rowOff>38100</xdr:rowOff>
    </xdr:to>
    <xdr:pic>
      <xdr:nvPicPr>
        <xdr:cNvPr id="3191" name="Picture 11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5030450"/>
          <a:ext cx="200025" cy="200025"/>
        </a:xfrm>
        <a:prstGeom prst="rect">
          <a:avLst/>
        </a:prstGeom>
        <a:noFill/>
      </xdr:spPr>
    </xdr:pic>
    <xdr:clientData/>
  </xdr:twoCellAnchor>
  <xdr:twoCellAnchor editAs="oneCell">
    <xdr:from>
      <xdr:col>4</xdr:col>
      <xdr:colOff>0</xdr:colOff>
      <xdr:row>71</xdr:row>
      <xdr:rowOff>0</xdr:rowOff>
    </xdr:from>
    <xdr:to>
      <xdr:col>4</xdr:col>
      <xdr:colOff>200025</xdr:colOff>
      <xdr:row>72</xdr:row>
      <xdr:rowOff>38100</xdr:rowOff>
    </xdr:to>
    <xdr:pic>
      <xdr:nvPicPr>
        <xdr:cNvPr id="3192" name="Picture 12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5192375"/>
          <a:ext cx="200025" cy="200025"/>
        </a:xfrm>
        <a:prstGeom prst="rect">
          <a:avLst/>
        </a:prstGeom>
        <a:noFill/>
      </xdr:spPr>
    </xdr:pic>
    <xdr:clientData/>
  </xdr:twoCellAnchor>
  <xdr:twoCellAnchor editAs="oneCell">
    <xdr:from>
      <xdr:col>5</xdr:col>
      <xdr:colOff>0</xdr:colOff>
      <xdr:row>71</xdr:row>
      <xdr:rowOff>0</xdr:rowOff>
    </xdr:from>
    <xdr:to>
      <xdr:col>5</xdr:col>
      <xdr:colOff>200025</xdr:colOff>
      <xdr:row>72</xdr:row>
      <xdr:rowOff>38100</xdr:rowOff>
    </xdr:to>
    <xdr:pic>
      <xdr:nvPicPr>
        <xdr:cNvPr id="3193" name="Picture 12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5192375"/>
          <a:ext cx="200025" cy="200025"/>
        </a:xfrm>
        <a:prstGeom prst="rect">
          <a:avLst/>
        </a:prstGeom>
        <a:noFill/>
      </xdr:spPr>
    </xdr:pic>
    <xdr:clientData/>
  </xdr:twoCellAnchor>
  <xdr:twoCellAnchor editAs="oneCell">
    <xdr:from>
      <xdr:col>3</xdr:col>
      <xdr:colOff>0</xdr:colOff>
      <xdr:row>72</xdr:row>
      <xdr:rowOff>0</xdr:rowOff>
    </xdr:from>
    <xdr:to>
      <xdr:col>3</xdr:col>
      <xdr:colOff>200025</xdr:colOff>
      <xdr:row>73</xdr:row>
      <xdr:rowOff>38100</xdr:rowOff>
    </xdr:to>
    <xdr:pic>
      <xdr:nvPicPr>
        <xdr:cNvPr id="3194" name="Picture 12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5354300"/>
          <a:ext cx="200025" cy="200025"/>
        </a:xfrm>
        <a:prstGeom prst="rect">
          <a:avLst/>
        </a:prstGeom>
        <a:noFill/>
      </xdr:spPr>
    </xdr:pic>
    <xdr:clientData/>
  </xdr:twoCellAnchor>
  <xdr:twoCellAnchor editAs="oneCell">
    <xdr:from>
      <xdr:col>4</xdr:col>
      <xdr:colOff>0</xdr:colOff>
      <xdr:row>72</xdr:row>
      <xdr:rowOff>0</xdr:rowOff>
    </xdr:from>
    <xdr:to>
      <xdr:col>4</xdr:col>
      <xdr:colOff>200025</xdr:colOff>
      <xdr:row>73</xdr:row>
      <xdr:rowOff>38100</xdr:rowOff>
    </xdr:to>
    <xdr:pic>
      <xdr:nvPicPr>
        <xdr:cNvPr id="3195" name="Picture 12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5354300"/>
          <a:ext cx="200025" cy="200025"/>
        </a:xfrm>
        <a:prstGeom prst="rect">
          <a:avLst/>
        </a:prstGeom>
        <a:noFill/>
      </xdr:spPr>
    </xdr:pic>
    <xdr:clientData/>
  </xdr:twoCellAnchor>
  <xdr:twoCellAnchor editAs="oneCell">
    <xdr:from>
      <xdr:col>5</xdr:col>
      <xdr:colOff>0</xdr:colOff>
      <xdr:row>72</xdr:row>
      <xdr:rowOff>0</xdr:rowOff>
    </xdr:from>
    <xdr:to>
      <xdr:col>5</xdr:col>
      <xdr:colOff>200025</xdr:colOff>
      <xdr:row>73</xdr:row>
      <xdr:rowOff>38100</xdr:rowOff>
    </xdr:to>
    <xdr:pic>
      <xdr:nvPicPr>
        <xdr:cNvPr id="3196" name="Picture 124"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5354300"/>
          <a:ext cx="200025" cy="200025"/>
        </a:xfrm>
        <a:prstGeom prst="rect">
          <a:avLst/>
        </a:prstGeom>
        <a:noFill/>
      </xdr:spPr>
    </xdr:pic>
    <xdr:clientData/>
  </xdr:twoCellAnchor>
  <xdr:twoCellAnchor editAs="oneCell">
    <xdr:from>
      <xdr:col>3</xdr:col>
      <xdr:colOff>0</xdr:colOff>
      <xdr:row>73</xdr:row>
      <xdr:rowOff>0</xdr:rowOff>
    </xdr:from>
    <xdr:to>
      <xdr:col>3</xdr:col>
      <xdr:colOff>200025</xdr:colOff>
      <xdr:row>74</xdr:row>
      <xdr:rowOff>38100</xdr:rowOff>
    </xdr:to>
    <xdr:pic>
      <xdr:nvPicPr>
        <xdr:cNvPr id="3197" name="Picture 12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5840075"/>
          <a:ext cx="200025" cy="200025"/>
        </a:xfrm>
        <a:prstGeom prst="rect">
          <a:avLst/>
        </a:prstGeom>
        <a:noFill/>
      </xdr:spPr>
    </xdr:pic>
    <xdr:clientData/>
  </xdr:twoCellAnchor>
  <xdr:twoCellAnchor editAs="oneCell">
    <xdr:from>
      <xdr:col>4</xdr:col>
      <xdr:colOff>0</xdr:colOff>
      <xdr:row>73</xdr:row>
      <xdr:rowOff>0</xdr:rowOff>
    </xdr:from>
    <xdr:to>
      <xdr:col>4</xdr:col>
      <xdr:colOff>200025</xdr:colOff>
      <xdr:row>74</xdr:row>
      <xdr:rowOff>38100</xdr:rowOff>
    </xdr:to>
    <xdr:pic>
      <xdr:nvPicPr>
        <xdr:cNvPr id="3198" name="Picture 12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5840075"/>
          <a:ext cx="200025" cy="200025"/>
        </a:xfrm>
        <a:prstGeom prst="rect">
          <a:avLst/>
        </a:prstGeom>
        <a:noFill/>
      </xdr:spPr>
    </xdr:pic>
    <xdr:clientData/>
  </xdr:twoCellAnchor>
  <xdr:twoCellAnchor editAs="oneCell">
    <xdr:from>
      <xdr:col>5</xdr:col>
      <xdr:colOff>0</xdr:colOff>
      <xdr:row>73</xdr:row>
      <xdr:rowOff>0</xdr:rowOff>
    </xdr:from>
    <xdr:to>
      <xdr:col>5</xdr:col>
      <xdr:colOff>200025</xdr:colOff>
      <xdr:row>74</xdr:row>
      <xdr:rowOff>38100</xdr:rowOff>
    </xdr:to>
    <xdr:pic>
      <xdr:nvPicPr>
        <xdr:cNvPr id="3199" name="Picture 12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5840075"/>
          <a:ext cx="200025" cy="200025"/>
        </a:xfrm>
        <a:prstGeom prst="rect">
          <a:avLst/>
        </a:prstGeom>
        <a:noFill/>
      </xdr:spPr>
    </xdr:pic>
    <xdr:clientData/>
  </xdr:twoCellAnchor>
  <xdr:twoCellAnchor editAs="oneCell">
    <xdr:from>
      <xdr:col>4</xdr:col>
      <xdr:colOff>0</xdr:colOff>
      <xdr:row>74</xdr:row>
      <xdr:rowOff>0</xdr:rowOff>
    </xdr:from>
    <xdr:to>
      <xdr:col>4</xdr:col>
      <xdr:colOff>200025</xdr:colOff>
      <xdr:row>75</xdr:row>
      <xdr:rowOff>38100</xdr:rowOff>
    </xdr:to>
    <xdr:pic>
      <xdr:nvPicPr>
        <xdr:cNvPr id="3200" name="Picture 128"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16002000"/>
          <a:ext cx="200025" cy="200025"/>
        </a:xfrm>
        <a:prstGeom prst="rect">
          <a:avLst/>
        </a:prstGeom>
        <a:noFill/>
      </xdr:spPr>
    </xdr:pic>
    <xdr:clientData/>
  </xdr:twoCellAnchor>
  <xdr:twoCellAnchor editAs="oneCell">
    <xdr:from>
      <xdr:col>5</xdr:col>
      <xdr:colOff>0</xdr:colOff>
      <xdr:row>74</xdr:row>
      <xdr:rowOff>0</xdr:rowOff>
    </xdr:from>
    <xdr:to>
      <xdr:col>5</xdr:col>
      <xdr:colOff>200025</xdr:colOff>
      <xdr:row>75</xdr:row>
      <xdr:rowOff>38100</xdr:rowOff>
    </xdr:to>
    <xdr:pic>
      <xdr:nvPicPr>
        <xdr:cNvPr id="3201" name="Picture 12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6002000"/>
          <a:ext cx="200025" cy="200025"/>
        </a:xfrm>
        <a:prstGeom prst="rect">
          <a:avLst/>
        </a:prstGeom>
        <a:noFill/>
      </xdr:spPr>
    </xdr:pic>
    <xdr:clientData/>
  </xdr:twoCellAnchor>
  <xdr:twoCellAnchor editAs="oneCell">
    <xdr:from>
      <xdr:col>4</xdr:col>
      <xdr:colOff>0</xdr:colOff>
      <xdr:row>75</xdr:row>
      <xdr:rowOff>0</xdr:rowOff>
    </xdr:from>
    <xdr:to>
      <xdr:col>4</xdr:col>
      <xdr:colOff>200025</xdr:colOff>
      <xdr:row>76</xdr:row>
      <xdr:rowOff>38100</xdr:rowOff>
    </xdr:to>
    <xdr:pic>
      <xdr:nvPicPr>
        <xdr:cNvPr id="3202" name="Picture 13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6163925"/>
          <a:ext cx="200025" cy="200025"/>
        </a:xfrm>
        <a:prstGeom prst="rect">
          <a:avLst/>
        </a:prstGeom>
        <a:noFill/>
      </xdr:spPr>
    </xdr:pic>
    <xdr:clientData/>
  </xdr:twoCellAnchor>
  <xdr:twoCellAnchor editAs="oneCell">
    <xdr:from>
      <xdr:col>5</xdr:col>
      <xdr:colOff>0</xdr:colOff>
      <xdr:row>75</xdr:row>
      <xdr:rowOff>0</xdr:rowOff>
    </xdr:from>
    <xdr:to>
      <xdr:col>5</xdr:col>
      <xdr:colOff>200025</xdr:colOff>
      <xdr:row>76</xdr:row>
      <xdr:rowOff>38100</xdr:rowOff>
    </xdr:to>
    <xdr:pic>
      <xdr:nvPicPr>
        <xdr:cNvPr id="3203" name="Picture 13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6163925"/>
          <a:ext cx="200025" cy="200025"/>
        </a:xfrm>
        <a:prstGeom prst="rect">
          <a:avLst/>
        </a:prstGeom>
        <a:noFill/>
      </xdr:spPr>
    </xdr:pic>
    <xdr:clientData/>
  </xdr:twoCellAnchor>
  <xdr:twoCellAnchor editAs="oneCell">
    <xdr:from>
      <xdr:col>3</xdr:col>
      <xdr:colOff>0</xdr:colOff>
      <xdr:row>76</xdr:row>
      <xdr:rowOff>0</xdr:rowOff>
    </xdr:from>
    <xdr:to>
      <xdr:col>3</xdr:col>
      <xdr:colOff>200025</xdr:colOff>
      <xdr:row>77</xdr:row>
      <xdr:rowOff>38100</xdr:rowOff>
    </xdr:to>
    <xdr:pic>
      <xdr:nvPicPr>
        <xdr:cNvPr id="3204" name="Picture 13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6325850"/>
          <a:ext cx="200025" cy="200025"/>
        </a:xfrm>
        <a:prstGeom prst="rect">
          <a:avLst/>
        </a:prstGeom>
        <a:noFill/>
      </xdr:spPr>
    </xdr:pic>
    <xdr:clientData/>
  </xdr:twoCellAnchor>
  <xdr:twoCellAnchor editAs="oneCell">
    <xdr:from>
      <xdr:col>4</xdr:col>
      <xdr:colOff>0</xdr:colOff>
      <xdr:row>76</xdr:row>
      <xdr:rowOff>0</xdr:rowOff>
    </xdr:from>
    <xdr:to>
      <xdr:col>4</xdr:col>
      <xdr:colOff>200025</xdr:colOff>
      <xdr:row>77</xdr:row>
      <xdr:rowOff>38100</xdr:rowOff>
    </xdr:to>
    <xdr:pic>
      <xdr:nvPicPr>
        <xdr:cNvPr id="3205" name="Picture 13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6325850"/>
          <a:ext cx="200025" cy="200025"/>
        </a:xfrm>
        <a:prstGeom prst="rect">
          <a:avLst/>
        </a:prstGeom>
        <a:noFill/>
      </xdr:spPr>
    </xdr:pic>
    <xdr:clientData/>
  </xdr:twoCellAnchor>
  <xdr:twoCellAnchor editAs="oneCell">
    <xdr:from>
      <xdr:col>5</xdr:col>
      <xdr:colOff>0</xdr:colOff>
      <xdr:row>76</xdr:row>
      <xdr:rowOff>0</xdr:rowOff>
    </xdr:from>
    <xdr:to>
      <xdr:col>5</xdr:col>
      <xdr:colOff>200025</xdr:colOff>
      <xdr:row>77</xdr:row>
      <xdr:rowOff>38100</xdr:rowOff>
    </xdr:to>
    <xdr:pic>
      <xdr:nvPicPr>
        <xdr:cNvPr id="3206" name="Picture 13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6325850"/>
          <a:ext cx="200025" cy="200025"/>
        </a:xfrm>
        <a:prstGeom prst="rect">
          <a:avLst/>
        </a:prstGeom>
        <a:noFill/>
      </xdr:spPr>
    </xdr:pic>
    <xdr:clientData/>
  </xdr:twoCellAnchor>
  <xdr:twoCellAnchor editAs="oneCell">
    <xdr:from>
      <xdr:col>4</xdr:col>
      <xdr:colOff>0</xdr:colOff>
      <xdr:row>77</xdr:row>
      <xdr:rowOff>0</xdr:rowOff>
    </xdr:from>
    <xdr:to>
      <xdr:col>4</xdr:col>
      <xdr:colOff>200025</xdr:colOff>
      <xdr:row>78</xdr:row>
      <xdr:rowOff>38100</xdr:rowOff>
    </xdr:to>
    <xdr:pic>
      <xdr:nvPicPr>
        <xdr:cNvPr id="3207" name="Picture 13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6487775"/>
          <a:ext cx="200025" cy="200025"/>
        </a:xfrm>
        <a:prstGeom prst="rect">
          <a:avLst/>
        </a:prstGeom>
        <a:noFill/>
      </xdr:spPr>
    </xdr:pic>
    <xdr:clientData/>
  </xdr:twoCellAnchor>
  <xdr:twoCellAnchor editAs="oneCell">
    <xdr:from>
      <xdr:col>5</xdr:col>
      <xdr:colOff>0</xdr:colOff>
      <xdr:row>77</xdr:row>
      <xdr:rowOff>0</xdr:rowOff>
    </xdr:from>
    <xdr:to>
      <xdr:col>5</xdr:col>
      <xdr:colOff>200025</xdr:colOff>
      <xdr:row>78</xdr:row>
      <xdr:rowOff>38100</xdr:rowOff>
    </xdr:to>
    <xdr:pic>
      <xdr:nvPicPr>
        <xdr:cNvPr id="3208" name="Picture 13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6487775"/>
          <a:ext cx="200025" cy="200025"/>
        </a:xfrm>
        <a:prstGeom prst="rect">
          <a:avLst/>
        </a:prstGeom>
        <a:noFill/>
      </xdr:spPr>
    </xdr:pic>
    <xdr:clientData/>
  </xdr:twoCellAnchor>
  <xdr:twoCellAnchor editAs="oneCell">
    <xdr:from>
      <xdr:col>3</xdr:col>
      <xdr:colOff>0</xdr:colOff>
      <xdr:row>78</xdr:row>
      <xdr:rowOff>0</xdr:rowOff>
    </xdr:from>
    <xdr:to>
      <xdr:col>3</xdr:col>
      <xdr:colOff>200025</xdr:colOff>
      <xdr:row>79</xdr:row>
      <xdr:rowOff>38100</xdr:rowOff>
    </xdr:to>
    <xdr:pic>
      <xdr:nvPicPr>
        <xdr:cNvPr id="3209" name="Picture 137"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6811625"/>
          <a:ext cx="200025" cy="200025"/>
        </a:xfrm>
        <a:prstGeom prst="rect">
          <a:avLst/>
        </a:prstGeom>
        <a:noFill/>
      </xdr:spPr>
    </xdr:pic>
    <xdr:clientData/>
  </xdr:twoCellAnchor>
  <xdr:twoCellAnchor editAs="oneCell">
    <xdr:from>
      <xdr:col>4</xdr:col>
      <xdr:colOff>0</xdr:colOff>
      <xdr:row>78</xdr:row>
      <xdr:rowOff>0</xdr:rowOff>
    </xdr:from>
    <xdr:to>
      <xdr:col>4</xdr:col>
      <xdr:colOff>200025</xdr:colOff>
      <xdr:row>79</xdr:row>
      <xdr:rowOff>38100</xdr:rowOff>
    </xdr:to>
    <xdr:pic>
      <xdr:nvPicPr>
        <xdr:cNvPr id="3210" name="Picture 13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6811625"/>
          <a:ext cx="200025" cy="200025"/>
        </a:xfrm>
        <a:prstGeom prst="rect">
          <a:avLst/>
        </a:prstGeom>
        <a:noFill/>
      </xdr:spPr>
    </xdr:pic>
    <xdr:clientData/>
  </xdr:twoCellAnchor>
  <xdr:twoCellAnchor editAs="oneCell">
    <xdr:from>
      <xdr:col>5</xdr:col>
      <xdr:colOff>0</xdr:colOff>
      <xdr:row>78</xdr:row>
      <xdr:rowOff>0</xdr:rowOff>
    </xdr:from>
    <xdr:to>
      <xdr:col>5</xdr:col>
      <xdr:colOff>200025</xdr:colOff>
      <xdr:row>79</xdr:row>
      <xdr:rowOff>38100</xdr:rowOff>
    </xdr:to>
    <xdr:pic>
      <xdr:nvPicPr>
        <xdr:cNvPr id="3211" name="Picture 13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6811625"/>
          <a:ext cx="200025" cy="200025"/>
        </a:xfrm>
        <a:prstGeom prst="rect">
          <a:avLst/>
        </a:prstGeom>
        <a:noFill/>
      </xdr:spPr>
    </xdr:pic>
    <xdr:clientData/>
  </xdr:twoCellAnchor>
  <xdr:twoCellAnchor editAs="oneCell">
    <xdr:from>
      <xdr:col>3</xdr:col>
      <xdr:colOff>0</xdr:colOff>
      <xdr:row>79</xdr:row>
      <xdr:rowOff>0</xdr:rowOff>
    </xdr:from>
    <xdr:to>
      <xdr:col>3</xdr:col>
      <xdr:colOff>200025</xdr:colOff>
      <xdr:row>80</xdr:row>
      <xdr:rowOff>38100</xdr:rowOff>
    </xdr:to>
    <xdr:pic>
      <xdr:nvPicPr>
        <xdr:cNvPr id="3212" name="Picture 140"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7297400"/>
          <a:ext cx="200025" cy="200025"/>
        </a:xfrm>
        <a:prstGeom prst="rect">
          <a:avLst/>
        </a:prstGeom>
        <a:noFill/>
      </xdr:spPr>
    </xdr:pic>
    <xdr:clientData/>
  </xdr:twoCellAnchor>
  <xdr:twoCellAnchor editAs="oneCell">
    <xdr:from>
      <xdr:col>4</xdr:col>
      <xdr:colOff>0</xdr:colOff>
      <xdr:row>79</xdr:row>
      <xdr:rowOff>0</xdr:rowOff>
    </xdr:from>
    <xdr:to>
      <xdr:col>4</xdr:col>
      <xdr:colOff>200025</xdr:colOff>
      <xdr:row>80</xdr:row>
      <xdr:rowOff>38100</xdr:rowOff>
    </xdr:to>
    <xdr:pic>
      <xdr:nvPicPr>
        <xdr:cNvPr id="3213" name="Picture 14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7297400"/>
          <a:ext cx="200025" cy="200025"/>
        </a:xfrm>
        <a:prstGeom prst="rect">
          <a:avLst/>
        </a:prstGeom>
        <a:noFill/>
      </xdr:spPr>
    </xdr:pic>
    <xdr:clientData/>
  </xdr:twoCellAnchor>
  <xdr:twoCellAnchor editAs="oneCell">
    <xdr:from>
      <xdr:col>5</xdr:col>
      <xdr:colOff>0</xdr:colOff>
      <xdr:row>79</xdr:row>
      <xdr:rowOff>0</xdr:rowOff>
    </xdr:from>
    <xdr:to>
      <xdr:col>5</xdr:col>
      <xdr:colOff>200025</xdr:colOff>
      <xdr:row>80</xdr:row>
      <xdr:rowOff>38100</xdr:rowOff>
    </xdr:to>
    <xdr:pic>
      <xdr:nvPicPr>
        <xdr:cNvPr id="3214" name="Picture 142"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7297400"/>
          <a:ext cx="200025" cy="200025"/>
        </a:xfrm>
        <a:prstGeom prst="rect">
          <a:avLst/>
        </a:prstGeom>
        <a:noFill/>
      </xdr:spPr>
    </xdr:pic>
    <xdr:clientData/>
  </xdr:twoCellAnchor>
  <xdr:twoCellAnchor editAs="oneCell">
    <xdr:from>
      <xdr:col>3</xdr:col>
      <xdr:colOff>0</xdr:colOff>
      <xdr:row>80</xdr:row>
      <xdr:rowOff>0</xdr:rowOff>
    </xdr:from>
    <xdr:to>
      <xdr:col>3</xdr:col>
      <xdr:colOff>200025</xdr:colOff>
      <xdr:row>81</xdr:row>
      <xdr:rowOff>38100</xdr:rowOff>
    </xdr:to>
    <xdr:pic>
      <xdr:nvPicPr>
        <xdr:cNvPr id="3215" name="Picture 14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7621250"/>
          <a:ext cx="200025" cy="200025"/>
        </a:xfrm>
        <a:prstGeom prst="rect">
          <a:avLst/>
        </a:prstGeom>
        <a:noFill/>
      </xdr:spPr>
    </xdr:pic>
    <xdr:clientData/>
  </xdr:twoCellAnchor>
  <xdr:twoCellAnchor editAs="oneCell">
    <xdr:from>
      <xdr:col>4</xdr:col>
      <xdr:colOff>0</xdr:colOff>
      <xdr:row>80</xdr:row>
      <xdr:rowOff>0</xdr:rowOff>
    </xdr:from>
    <xdr:to>
      <xdr:col>4</xdr:col>
      <xdr:colOff>200025</xdr:colOff>
      <xdr:row>81</xdr:row>
      <xdr:rowOff>38100</xdr:rowOff>
    </xdr:to>
    <xdr:pic>
      <xdr:nvPicPr>
        <xdr:cNvPr id="3216" name="Picture 14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7621250"/>
          <a:ext cx="200025" cy="200025"/>
        </a:xfrm>
        <a:prstGeom prst="rect">
          <a:avLst/>
        </a:prstGeom>
        <a:noFill/>
      </xdr:spPr>
    </xdr:pic>
    <xdr:clientData/>
  </xdr:twoCellAnchor>
  <xdr:twoCellAnchor editAs="oneCell">
    <xdr:from>
      <xdr:col>5</xdr:col>
      <xdr:colOff>0</xdr:colOff>
      <xdr:row>80</xdr:row>
      <xdr:rowOff>0</xdr:rowOff>
    </xdr:from>
    <xdr:to>
      <xdr:col>5</xdr:col>
      <xdr:colOff>200025</xdr:colOff>
      <xdr:row>81</xdr:row>
      <xdr:rowOff>38100</xdr:rowOff>
    </xdr:to>
    <xdr:pic>
      <xdr:nvPicPr>
        <xdr:cNvPr id="3217" name="Picture 14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7621250"/>
          <a:ext cx="200025" cy="200025"/>
        </a:xfrm>
        <a:prstGeom prst="rect">
          <a:avLst/>
        </a:prstGeom>
        <a:noFill/>
      </xdr:spPr>
    </xdr:pic>
    <xdr:clientData/>
  </xdr:twoCellAnchor>
  <xdr:twoCellAnchor editAs="oneCell">
    <xdr:from>
      <xdr:col>3</xdr:col>
      <xdr:colOff>0</xdr:colOff>
      <xdr:row>81</xdr:row>
      <xdr:rowOff>0</xdr:rowOff>
    </xdr:from>
    <xdr:to>
      <xdr:col>3</xdr:col>
      <xdr:colOff>200025</xdr:colOff>
      <xdr:row>82</xdr:row>
      <xdr:rowOff>38100</xdr:rowOff>
    </xdr:to>
    <xdr:pic>
      <xdr:nvPicPr>
        <xdr:cNvPr id="3218" name="Picture 14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7783175"/>
          <a:ext cx="200025" cy="200025"/>
        </a:xfrm>
        <a:prstGeom prst="rect">
          <a:avLst/>
        </a:prstGeom>
        <a:noFill/>
      </xdr:spPr>
    </xdr:pic>
    <xdr:clientData/>
  </xdr:twoCellAnchor>
  <xdr:twoCellAnchor editAs="oneCell">
    <xdr:from>
      <xdr:col>4</xdr:col>
      <xdr:colOff>0</xdr:colOff>
      <xdr:row>81</xdr:row>
      <xdr:rowOff>0</xdr:rowOff>
    </xdr:from>
    <xdr:to>
      <xdr:col>4</xdr:col>
      <xdr:colOff>200025</xdr:colOff>
      <xdr:row>82</xdr:row>
      <xdr:rowOff>38100</xdr:rowOff>
    </xdr:to>
    <xdr:pic>
      <xdr:nvPicPr>
        <xdr:cNvPr id="3219" name="Picture 14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7783175"/>
          <a:ext cx="200025" cy="200025"/>
        </a:xfrm>
        <a:prstGeom prst="rect">
          <a:avLst/>
        </a:prstGeom>
        <a:noFill/>
      </xdr:spPr>
    </xdr:pic>
    <xdr:clientData/>
  </xdr:twoCellAnchor>
  <xdr:twoCellAnchor editAs="oneCell">
    <xdr:from>
      <xdr:col>5</xdr:col>
      <xdr:colOff>0</xdr:colOff>
      <xdr:row>81</xdr:row>
      <xdr:rowOff>0</xdr:rowOff>
    </xdr:from>
    <xdr:to>
      <xdr:col>5</xdr:col>
      <xdr:colOff>200025</xdr:colOff>
      <xdr:row>82</xdr:row>
      <xdr:rowOff>38100</xdr:rowOff>
    </xdr:to>
    <xdr:pic>
      <xdr:nvPicPr>
        <xdr:cNvPr id="3220" name="Picture 14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7783175"/>
          <a:ext cx="200025" cy="200025"/>
        </a:xfrm>
        <a:prstGeom prst="rect">
          <a:avLst/>
        </a:prstGeom>
        <a:noFill/>
      </xdr:spPr>
    </xdr:pic>
    <xdr:clientData/>
  </xdr:twoCellAnchor>
  <xdr:twoCellAnchor editAs="oneCell">
    <xdr:from>
      <xdr:col>3</xdr:col>
      <xdr:colOff>0</xdr:colOff>
      <xdr:row>82</xdr:row>
      <xdr:rowOff>0</xdr:rowOff>
    </xdr:from>
    <xdr:to>
      <xdr:col>3</xdr:col>
      <xdr:colOff>200025</xdr:colOff>
      <xdr:row>83</xdr:row>
      <xdr:rowOff>38100</xdr:rowOff>
    </xdr:to>
    <xdr:pic>
      <xdr:nvPicPr>
        <xdr:cNvPr id="3221" name="Picture 149"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7945100"/>
          <a:ext cx="200025" cy="200025"/>
        </a:xfrm>
        <a:prstGeom prst="rect">
          <a:avLst/>
        </a:prstGeom>
        <a:noFill/>
      </xdr:spPr>
    </xdr:pic>
    <xdr:clientData/>
  </xdr:twoCellAnchor>
  <xdr:twoCellAnchor editAs="oneCell">
    <xdr:from>
      <xdr:col>4</xdr:col>
      <xdr:colOff>0</xdr:colOff>
      <xdr:row>82</xdr:row>
      <xdr:rowOff>0</xdr:rowOff>
    </xdr:from>
    <xdr:to>
      <xdr:col>4</xdr:col>
      <xdr:colOff>200025</xdr:colOff>
      <xdr:row>83</xdr:row>
      <xdr:rowOff>38100</xdr:rowOff>
    </xdr:to>
    <xdr:pic>
      <xdr:nvPicPr>
        <xdr:cNvPr id="3222" name="Picture 15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7945100"/>
          <a:ext cx="200025" cy="200025"/>
        </a:xfrm>
        <a:prstGeom prst="rect">
          <a:avLst/>
        </a:prstGeom>
        <a:noFill/>
      </xdr:spPr>
    </xdr:pic>
    <xdr:clientData/>
  </xdr:twoCellAnchor>
  <xdr:twoCellAnchor editAs="oneCell">
    <xdr:from>
      <xdr:col>5</xdr:col>
      <xdr:colOff>0</xdr:colOff>
      <xdr:row>82</xdr:row>
      <xdr:rowOff>0</xdr:rowOff>
    </xdr:from>
    <xdr:to>
      <xdr:col>5</xdr:col>
      <xdr:colOff>200025</xdr:colOff>
      <xdr:row>83</xdr:row>
      <xdr:rowOff>38100</xdr:rowOff>
    </xdr:to>
    <xdr:pic>
      <xdr:nvPicPr>
        <xdr:cNvPr id="3223" name="Picture 151"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7945100"/>
          <a:ext cx="200025" cy="200025"/>
        </a:xfrm>
        <a:prstGeom prst="rect">
          <a:avLst/>
        </a:prstGeom>
        <a:noFill/>
      </xdr:spPr>
    </xdr:pic>
    <xdr:clientData/>
  </xdr:twoCellAnchor>
  <xdr:twoCellAnchor editAs="oneCell">
    <xdr:from>
      <xdr:col>3</xdr:col>
      <xdr:colOff>0</xdr:colOff>
      <xdr:row>83</xdr:row>
      <xdr:rowOff>0</xdr:rowOff>
    </xdr:from>
    <xdr:to>
      <xdr:col>3</xdr:col>
      <xdr:colOff>200025</xdr:colOff>
      <xdr:row>84</xdr:row>
      <xdr:rowOff>38100</xdr:rowOff>
    </xdr:to>
    <xdr:pic>
      <xdr:nvPicPr>
        <xdr:cNvPr id="3224" name="Picture 15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8107025"/>
          <a:ext cx="200025" cy="200025"/>
        </a:xfrm>
        <a:prstGeom prst="rect">
          <a:avLst/>
        </a:prstGeom>
        <a:noFill/>
      </xdr:spPr>
    </xdr:pic>
    <xdr:clientData/>
  </xdr:twoCellAnchor>
  <xdr:twoCellAnchor editAs="oneCell">
    <xdr:from>
      <xdr:col>4</xdr:col>
      <xdr:colOff>0</xdr:colOff>
      <xdr:row>83</xdr:row>
      <xdr:rowOff>0</xdr:rowOff>
    </xdr:from>
    <xdr:to>
      <xdr:col>4</xdr:col>
      <xdr:colOff>200025</xdr:colOff>
      <xdr:row>84</xdr:row>
      <xdr:rowOff>38100</xdr:rowOff>
    </xdr:to>
    <xdr:pic>
      <xdr:nvPicPr>
        <xdr:cNvPr id="3225" name="Picture 15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8107025"/>
          <a:ext cx="200025" cy="200025"/>
        </a:xfrm>
        <a:prstGeom prst="rect">
          <a:avLst/>
        </a:prstGeom>
        <a:noFill/>
      </xdr:spPr>
    </xdr:pic>
    <xdr:clientData/>
  </xdr:twoCellAnchor>
  <xdr:twoCellAnchor editAs="oneCell">
    <xdr:from>
      <xdr:col>5</xdr:col>
      <xdr:colOff>0</xdr:colOff>
      <xdr:row>83</xdr:row>
      <xdr:rowOff>0</xdr:rowOff>
    </xdr:from>
    <xdr:to>
      <xdr:col>5</xdr:col>
      <xdr:colOff>200025</xdr:colOff>
      <xdr:row>84</xdr:row>
      <xdr:rowOff>38100</xdr:rowOff>
    </xdr:to>
    <xdr:pic>
      <xdr:nvPicPr>
        <xdr:cNvPr id="3226" name="Picture 154"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8107025"/>
          <a:ext cx="200025" cy="200025"/>
        </a:xfrm>
        <a:prstGeom prst="rect">
          <a:avLst/>
        </a:prstGeom>
        <a:noFill/>
      </xdr:spPr>
    </xdr:pic>
    <xdr:clientData/>
  </xdr:twoCellAnchor>
  <xdr:twoCellAnchor editAs="oneCell">
    <xdr:from>
      <xdr:col>3</xdr:col>
      <xdr:colOff>0</xdr:colOff>
      <xdr:row>84</xdr:row>
      <xdr:rowOff>0</xdr:rowOff>
    </xdr:from>
    <xdr:to>
      <xdr:col>3</xdr:col>
      <xdr:colOff>200025</xdr:colOff>
      <xdr:row>85</xdr:row>
      <xdr:rowOff>38100</xdr:rowOff>
    </xdr:to>
    <xdr:pic>
      <xdr:nvPicPr>
        <xdr:cNvPr id="3227" name="Picture 15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8268950"/>
          <a:ext cx="200025" cy="200025"/>
        </a:xfrm>
        <a:prstGeom prst="rect">
          <a:avLst/>
        </a:prstGeom>
        <a:noFill/>
      </xdr:spPr>
    </xdr:pic>
    <xdr:clientData/>
  </xdr:twoCellAnchor>
  <xdr:twoCellAnchor editAs="oneCell">
    <xdr:from>
      <xdr:col>4</xdr:col>
      <xdr:colOff>0</xdr:colOff>
      <xdr:row>84</xdr:row>
      <xdr:rowOff>0</xdr:rowOff>
    </xdr:from>
    <xdr:to>
      <xdr:col>4</xdr:col>
      <xdr:colOff>200025</xdr:colOff>
      <xdr:row>85</xdr:row>
      <xdr:rowOff>38100</xdr:rowOff>
    </xdr:to>
    <xdr:pic>
      <xdr:nvPicPr>
        <xdr:cNvPr id="3228" name="Picture 15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8268950"/>
          <a:ext cx="200025" cy="200025"/>
        </a:xfrm>
        <a:prstGeom prst="rect">
          <a:avLst/>
        </a:prstGeom>
        <a:noFill/>
      </xdr:spPr>
    </xdr:pic>
    <xdr:clientData/>
  </xdr:twoCellAnchor>
  <xdr:twoCellAnchor editAs="oneCell">
    <xdr:from>
      <xdr:col>5</xdr:col>
      <xdr:colOff>0</xdr:colOff>
      <xdr:row>84</xdr:row>
      <xdr:rowOff>0</xdr:rowOff>
    </xdr:from>
    <xdr:to>
      <xdr:col>5</xdr:col>
      <xdr:colOff>200025</xdr:colOff>
      <xdr:row>85</xdr:row>
      <xdr:rowOff>38100</xdr:rowOff>
    </xdr:to>
    <xdr:pic>
      <xdr:nvPicPr>
        <xdr:cNvPr id="3229" name="Picture 15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8268950"/>
          <a:ext cx="200025" cy="200025"/>
        </a:xfrm>
        <a:prstGeom prst="rect">
          <a:avLst/>
        </a:prstGeom>
        <a:noFill/>
      </xdr:spPr>
    </xdr:pic>
    <xdr:clientData/>
  </xdr:twoCellAnchor>
  <xdr:twoCellAnchor editAs="oneCell">
    <xdr:from>
      <xdr:col>3</xdr:col>
      <xdr:colOff>0</xdr:colOff>
      <xdr:row>85</xdr:row>
      <xdr:rowOff>0</xdr:rowOff>
    </xdr:from>
    <xdr:to>
      <xdr:col>3</xdr:col>
      <xdr:colOff>200025</xdr:colOff>
      <xdr:row>86</xdr:row>
      <xdr:rowOff>38100</xdr:rowOff>
    </xdr:to>
    <xdr:pic>
      <xdr:nvPicPr>
        <xdr:cNvPr id="3230" name="Picture 15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8592800"/>
          <a:ext cx="200025" cy="200025"/>
        </a:xfrm>
        <a:prstGeom prst="rect">
          <a:avLst/>
        </a:prstGeom>
        <a:noFill/>
      </xdr:spPr>
    </xdr:pic>
    <xdr:clientData/>
  </xdr:twoCellAnchor>
  <xdr:twoCellAnchor editAs="oneCell">
    <xdr:from>
      <xdr:col>4</xdr:col>
      <xdr:colOff>0</xdr:colOff>
      <xdr:row>85</xdr:row>
      <xdr:rowOff>0</xdr:rowOff>
    </xdr:from>
    <xdr:to>
      <xdr:col>4</xdr:col>
      <xdr:colOff>200025</xdr:colOff>
      <xdr:row>86</xdr:row>
      <xdr:rowOff>38100</xdr:rowOff>
    </xdr:to>
    <xdr:pic>
      <xdr:nvPicPr>
        <xdr:cNvPr id="3231" name="Picture 15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8592800"/>
          <a:ext cx="200025" cy="200025"/>
        </a:xfrm>
        <a:prstGeom prst="rect">
          <a:avLst/>
        </a:prstGeom>
        <a:noFill/>
      </xdr:spPr>
    </xdr:pic>
    <xdr:clientData/>
  </xdr:twoCellAnchor>
  <xdr:twoCellAnchor editAs="oneCell">
    <xdr:from>
      <xdr:col>5</xdr:col>
      <xdr:colOff>0</xdr:colOff>
      <xdr:row>85</xdr:row>
      <xdr:rowOff>0</xdr:rowOff>
    </xdr:from>
    <xdr:to>
      <xdr:col>5</xdr:col>
      <xdr:colOff>200025</xdr:colOff>
      <xdr:row>86</xdr:row>
      <xdr:rowOff>38100</xdr:rowOff>
    </xdr:to>
    <xdr:pic>
      <xdr:nvPicPr>
        <xdr:cNvPr id="3232" name="Picture 16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8592800"/>
          <a:ext cx="200025" cy="200025"/>
        </a:xfrm>
        <a:prstGeom prst="rect">
          <a:avLst/>
        </a:prstGeom>
        <a:noFill/>
      </xdr:spPr>
    </xdr:pic>
    <xdr:clientData/>
  </xdr:twoCellAnchor>
  <xdr:twoCellAnchor editAs="oneCell">
    <xdr:from>
      <xdr:col>4</xdr:col>
      <xdr:colOff>0</xdr:colOff>
      <xdr:row>86</xdr:row>
      <xdr:rowOff>0</xdr:rowOff>
    </xdr:from>
    <xdr:to>
      <xdr:col>4</xdr:col>
      <xdr:colOff>200025</xdr:colOff>
      <xdr:row>87</xdr:row>
      <xdr:rowOff>38100</xdr:rowOff>
    </xdr:to>
    <xdr:pic>
      <xdr:nvPicPr>
        <xdr:cNvPr id="3233" name="Picture 16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8916650"/>
          <a:ext cx="200025" cy="200025"/>
        </a:xfrm>
        <a:prstGeom prst="rect">
          <a:avLst/>
        </a:prstGeom>
        <a:noFill/>
      </xdr:spPr>
    </xdr:pic>
    <xdr:clientData/>
  </xdr:twoCellAnchor>
  <xdr:twoCellAnchor editAs="oneCell">
    <xdr:from>
      <xdr:col>5</xdr:col>
      <xdr:colOff>0</xdr:colOff>
      <xdr:row>86</xdr:row>
      <xdr:rowOff>0</xdr:rowOff>
    </xdr:from>
    <xdr:to>
      <xdr:col>5</xdr:col>
      <xdr:colOff>200025</xdr:colOff>
      <xdr:row>87</xdr:row>
      <xdr:rowOff>38100</xdr:rowOff>
    </xdr:to>
    <xdr:pic>
      <xdr:nvPicPr>
        <xdr:cNvPr id="3234" name="Picture 16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8916650"/>
          <a:ext cx="200025" cy="200025"/>
        </a:xfrm>
        <a:prstGeom prst="rect">
          <a:avLst/>
        </a:prstGeom>
        <a:noFill/>
      </xdr:spPr>
    </xdr:pic>
    <xdr:clientData/>
  </xdr:twoCellAnchor>
  <xdr:twoCellAnchor editAs="oneCell">
    <xdr:from>
      <xdr:col>4</xdr:col>
      <xdr:colOff>0</xdr:colOff>
      <xdr:row>87</xdr:row>
      <xdr:rowOff>0</xdr:rowOff>
    </xdr:from>
    <xdr:to>
      <xdr:col>4</xdr:col>
      <xdr:colOff>200025</xdr:colOff>
      <xdr:row>88</xdr:row>
      <xdr:rowOff>38100</xdr:rowOff>
    </xdr:to>
    <xdr:pic>
      <xdr:nvPicPr>
        <xdr:cNvPr id="3235" name="Picture 16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9240500"/>
          <a:ext cx="200025" cy="200025"/>
        </a:xfrm>
        <a:prstGeom prst="rect">
          <a:avLst/>
        </a:prstGeom>
        <a:noFill/>
      </xdr:spPr>
    </xdr:pic>
    <xdr:clientData/>
  </xdr:twoCellAnchor>
  <xdr:twoCellAnchor editAs="oneCell">
    <xdr:from>
      <xdr:col>5</xdr:col>
      <xdr:colOff>0</xdr:colOff>
      <xdr:row>87</xdr:row>
      <xdr:rowOff>0</xdr:rowOff>
    </xdr:from>
    <xdr:to>
      <xdr:col>5</xdr:col>
      <xdr:colOff>200025</xdr:colOff>
      <xdr:row>88</xdr:row>
      <xdr:rowOff>38100</xdr:rowOff>
    </xdr:to>
    <xdr:pic>
      <xdr:nvPicPr>
        <xdr:cNvPr id="3236" name="Picture 16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9240500"/>
          <a:ext cx="200025" cy="200025"/>
        </a:xfrm>
        <a:prstGeom prst="rect">
          <a:avLst/>
        </a:prstGeom>
        <a:noFill/>
      </xdr:spPr>
    </xdr:pic>
    <xdr:clientData/>
  </xdr:twoCellAnchor>
  <xdr:twoCellAnchor editAs="oneCell">
    <xdr:from>
      <xdr:col>3</xdr:col>
      <xdr:colOff>0</xdr:colOff>
      <xdr:row>88</xdr:row>
      <xdr:rowOff>0</xdr:rowOff>
    </xdr:from>
    <xdr:to>
      <xdr:col>3</xdr:col>
      <xdr:colOff>200025</xdr:colOff>
      <xdr:row>89</xdr:row>
      <xdr:rowOff>38100</xdr:rowOff>
    </xdr:to>
    <xdr:pic>
      <xdr:nvPicPr>
        <xdr:cNvPr id="3237" name="Picture 16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9726275"/>
          <a:ext cx="200025" cy="200025"/>
        </a:xfrm>
        <a:prstGeom prst="rect">
          <a:avLst/>
        </a:prstGeom>
        <a:noFill/>
      </xdr:spPr>
    </xdr:pic>
    <xdr:clientData/>
  </xdr:twoCellAnchor>
  <xdr:twoCellAnchor editAs="oneCell">
    <xdr:from>
      <xdr:col>4</xdr:col>
      <xdr:colOff>0</xdr:colOff>
      <xdr:row>88</xdr:row>
      <xdr:rowOff>0</xdr:rowOff>
    </xdr:from>
    <xdr:to>
      <xdr:col>4</xdr:col>
      <xdr:colOff>200025</xdr:colOff>
      <xdr:row>89</xdr:row>
      <xdr:rowOff>38100</xdr:rowOff>
    </xdr:to>
    <xdr:pic>
      <xdr:nvPicPr>
        <xdr:cNvPr id="3238" name="Picture 16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9726275"/>
          <a:ext cx="200025" cy="200025"/>
        </a:xfrm>
        <a:prstGeom prst="rect">
          <a:avLst/>
        </a:prstGeom>
        <a:noFill/>
      </xdr:spPr>
    </xdr:pic>
    <xdr:clientData/>
  </xdr:twoCellAnchor>
  <xdr:twoCellAnchor editAs="oneCell">
    <xdr:from>
      <xdr:col>5</xdr:col>
      <xdr:colOff>0</xdr:colOff>
      <xdr:row>88</xdr:row>
      <xdr:rowOff>0</xdr:rowOff>
    </xdr:from>
    <xdr:to>
      <xdr:col>5</xdr:col>
      <xdr:colOff>200025</xdr:colOff>
      <xdr:row>89</xdr:row>
      <xdr:rowOff>38100</xdr:rowOff>
    </xdr:to>
    <xdr:pic>
      <xdr:nvPicPr>
        <xdr:cNvPr id="3239" name="Picture 16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9726275"/>
          <a:ext cx="200025" cy="200025"/>
        </a:xfrm>
        <a:prstGeom prst="rect">
          <a:avLst/>
        </a:prstGeom>
        <a:noFill/>
      </xdr:spPr>
    </xdr:pic>
    <xdr:clientData/>
  </xdr:twoCellAnchor>
  <xdr:twoCellAnchor editAs="oneCell">
    <xdr:from>
      <xdr:col>4</xdr:col>
      <xdr:colOff>0</xdr:colOff>
      <xdr:row>89</xdr:row>
      <xdr:rowOff>0</xdr:rowOff>
    </xdr:from>
    <xdr:to>
      <xdr:col>4</xdr:col>
      <xdr:colOff>200025</xdr:colOff>
      <xdr:row>90</xdr:row>
      <xdr:rowOff>38100</xdr:rowOff>
    </xdr:to>
    <xdr:pic>
      <xdr:nvPicPr>
        <xdr:cNvPr id="3240" name="Picture 16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9888200"/>
          <a:ext cx="200025" cy="200025"/>
        </a:xfrm>
        <a:prstGeom prst="rect">
          <a:avLst/>
        </a:prstGeom>
        <a:noFill/>
      </xdr:spPr>
    </xdr:pic>
    <xdr:clientData/>
  </xdr:twoCellAnchor>
  <xdr:twoCellAnchor editAs="oneCell">
    <xdr:from>
      <xdr:col>5</xdr:col>
      <xdr:colOff>0</xdr:colOff>
      <xdr:row>89</xdr:row>
      <xdr:rowOff>0</xdr:rowOff>
    </xdr:from>
    <xdr:to>
      <xdr:col>5</xdr:col>
      <xdr:colOff>200025</xdr:colOff>
      <xdr:row>90</xdr:row>
      <xdr:rowOff>38100</xdr:rowOff>
    </xdr:to>
    <xdr:pic>
      <xdr:nvPicPr>
        <xdr:cNvPr id="3241" name="Picture 16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19888200"/>
          <a:ext cx="200025" cy="200025"/>
        </a:xfrm>
        <a:prstGeom prst="rect">
          <a:avLst/>
        </a:prstGeom>
        <a:noFill/>
      </xdr:spPr>
    </xdr:pic>
    <xdr:clientData/>
  </xdr:twoCellAnchor>
  <xdr:twoCellAnchor editAs="oneCell">
    <xdr:from>
      <xdr:col>3</xdr:col>
      <xdr:colOff>0</xdr:colOff>
      <xdr:row>90</xdr:row>
      <xdr:rowOff>0</xdr:rowOff>
    </xdr:from>
    <xdr:to>
      <xdr:col>3</xdr:col>
      <xdr:colOff>200025</xdr:colOff>
      <xdr:row>91</xdr:row>
      <xdr:rowOff>38100</xdr:rowOff>
    </xdr:to>
    <xdr:pic>
      <xdr:nvPicPr>
        <xdr:cNvPr id="3242" name="Picture 170"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0050125"/>
          <a:ext cx="200025" cy="200025"/>
        </a:xfrm>
        <a:prstGeom prst="rect">
          <a:avLst/>
        </a:prstGeom>
        <a:noFill/>
      </xdr:spPr>
    </xdr:pic>
    <xdr:clientData/>
  </xdr:twoCellAnchor>
  <xdr:twoCellAnchor editAs="oneCell">
    <xdr:from>
      <xdr:col>4</xdr:col>
      <xdr:colOff>0</xdr:colOff>
      <xdr:row>90</xdr:row>
      <xdr:rowOff>0</xdr:rowOff>
    </xdr:from>
    <xdr:to>
      <xdr:col>4</xdr:col>
      <xdr:colOff>200025</xdr:colOff>
      <xdr:row>91</xdr:row>
      <xdr:rowOff>38100</xdr:rowOff>
    </xdr:to>
    <xdr:pic>
      <xdr:nvPicPr>
        <xdr:cNvPr id="3243" name="Picture 17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0050125"/>
          <a:ext cx="200025" cy="200025"/>
        </a:xfrm>
        <a:prstGeom prst="rect">
          <a:avLst/>
        </a:prstGeom>
        <a:noFill/>
      </xdr:spPr>
    </xdr:pic>
    <xdr:clientData/>
  </xdr:twoCellAnchor>
  <xdr:twoCellAnchor editAs="oneCell">
    <xdr:from>
      <xdr:col>5</xdr:col>
      <xdr:colOff>0</xdr:colOff>
      <xdr:row>90</xdr:row>
      <xdr:rowOff>0</xdr:rowOff>
    </xdr:from>
    <xdr:to>
      <xdr:col>5</xdr:col>
      <xdr:colOff>200025</xdr:colOff>
      <xdr:row>91</xdr:row>
      <xdr:rowOff>38100</xdr:rowOff>
    </xdr:to>
    <xdr:pic>
      <xdr:nvPicPr>
        <xdr:cNvPr id="3244" name="Picture 172"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0050125"/>
          <a:ext cx="200025" cy="200025"/>
        </a:xfrm>
        <a:prstGeom prst="rect">
          <a:avLst/>
        </a:prstGeom>
        <a:noFill/>
      </xdr:spPr>
    </xdr:pic>
    <xdr:clientData/>
  </xdr:twoCellAnchor>
  <xdr:twoCellAnchor editAs="oneCell">
    <xdr:from>
      <xdr:col>4</xdr:col>
      <xdr:colOff>0</xdr:colOff>
      <xdr:row>91</xdr:row>
      <xdr:rowOff>0</xdr:rowOff>
    </xdr:from>
    <xdr:to>
      <xdr:col>4</xdr:col>
      <xdr:colOff>200025</xdr:colOff>
      <xdr:row>92</xdr:row>
      <xdr:rowOff>38100</xdr:rowOff>
    </xdr:to>
    <xdr:pic>
      <xdr:nvPicPr>
        <xdr:cNvPr id="3245" name="Picture 17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0212050"/>
          <a:ext cx="200025" cy="200025"/>
        </a:xfrm>
        <a:prstGeom prst="rect">
          <a:avLst/>
        </a:prstGeom>
        <a:noFill/>
      </xdr:spPr>
    </xdr:pic>
    <xdr:clientData/>
  </xdr:twoCellAnchor>
  <xdr:twoCellAnchor editAs="oneCell">
    <xdr:from>
      <xdr:col>5</xdr:col>
      <xdr:colOff>0</xdr:colOff>
      <xdr:row>91</xdr:row>
      <xdr:rowOff>0</xdr:rowOff>
    </xdr:from>
    <xdr:to>
      <xdr:col>5</xdr:col>
      <xdr:colOff>200025</xdr:colOff>
      <xdr:row>92</xdr:row>
      <xdr:rowOff>38100</xdr:rowOff>
    </xdr:to>
    <xdr:pic>
      <xdr:nvPicPr>
        <xdr:cNvPr id="3246" name="Picture 17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0212050"/>
          <a:ext cx="200025" cy="200025"/>
        </a:xfrm>
        <a:prstGeom prst="rect">
          <a:avLst/>
        </a:prstGeom>
        <a:noFill/>
      </xdr:spPr>
    </xdr:pic>
    <xdr:clientData/>
  </xdr:twoCellAnchor>
  <xdr:twoCellAnchor editAs="oneCell">
    <xdr:from>
      <xdr:col>3</xdr:col>
      <xdr:colOff>0</xdr:colOff>
      <xdr:row>92</xdr:row>
      <xdr:rowOff>0</xdr:rowOff>
    </xdr:from>
    <xdr:to>
      <xdr:col>3</xdr:col>
      <xdr:colOff>200025</xdr:colOff>
      <xdr:row>93</xdr:row>
      <xdr:rowOff>38100</xdr:rowOff>
    </xdr:to>
    <xdr:pic>
      <xdr:nvPicPr>
        <xdr:cNvPr id="3247" name="Picture 17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0373975"/>
          <a:ext cx="200025" cy="200025"/>
        </a:xfrm>
        <a:prstGeom prst="rect">
          <a:avLst/>
        </a:prstGeom>
        <a:noFill/>
      </xdr:spPr>
    </xdr:pic>
    <xdr:clientData/>
  </xdr:twoCellAnchor>
  <xdr:twoCellAnchor editAs="oneCell">
    <xdr:from>
      <xdr:col>4</xdr:col>
      <xdr:colOff>0</xdr:colOff>
      <xdr:row>92</xdr:row>
      <xdr:rowOff>0</xdr:rowOff>
    </xdr:from>
    <xdr:to>
      <xdr:col>4</xdr:col>
      <xdr:colOff>200025</xdr:colOff>
      <xdr:row>93</xdr:row>
      <xdr:rowOff>38100</xdr:rowOff>
    </xdr:to>
    <xdr:pic>
      <xdr:nvPicPr>
        <xdr:cNvPr id="3248" name="Picture 17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0373975"/>
          <a:ext cx="200025" cy="200025"/>
        </a:xfrm>
        <a:prstGeom prst="rect">
          <a:avLst/>
        </a:prstGeom>
        <a:noFill/>
      </xdr:spPr>
    </xdr:pic>
    <xdr:clientData/>
  </xdr:twoCellAnchor>
  <xdr:twoCellAnchor editAs="oneCell">
    <xdr:from>
      <xdr:col>5</xdr:col>
      <xdr:colOff>0</xdr:colOff>
      <xdr:row>92</xdr:row>
      <xdr:rowOff>0</xdr:rowOff>
    </xdr:from>
    <xdr:to>
      <xdr:col>5</xdr:col>
      <xdr:colOff>200025</xdr:colOff>
      <xdr:row>93</xdr:row>
      <xdr:rowOff>38100</xdr:rowOff>
    </xdr:to>
    <xdr:pic>
      <xdr:nvPicPr>
        <xdr:cNvPr id="3249" name="Picture 17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0373975"/>
          <a:ext cx="200025" cy="200025"/>
        </a:xfrm>
        <a:prstGeom prst="rect">
          <a:avLst/>
        </a:prstGeom>
        <a:noFill/>
      </xdr:spPr>
    </xdr:pic>
    <xdr:clientData/>
  </xdr:twoCellAnchor>
  <xdr:twoCellAnchor editAs="oneCell">
    <xdr:from>
      <xdr:col>4</xdr:col>
      <xdr:colOff>0</xdr:colOff>
      <xdr:row>93</xdr:row>
      <xdr:rowOff>0</xdr:rowOff>
    </xdr:from>
    <xdr:to>
      <xdr:col>4</xdr:col>
      <xdr:colOff>200025</xdr:colOff>
      <xdr:row>94</xdr:row>
      <xdr:rowOff>38100</xdr:rowOff>
    </xdr:to>
    <xdr:pic>
      <xdr:nvPicPr>
        <xdr:cNvPr id="3250" name="Picture 17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0535900"/>
          <a:ext cx="200025" cy="200025"/>
        </a:xfrm>
        <a:prstGeom prst="rect">
          <a:avLst/>
        </a:prstGeom>
        <a:noFill/>
      </xdr:spPr>
    </xdr:pic>
    <xdr:clientData/>
  </xdr:twoCellAnchor>
  <xdr:twoCellAnchor editAs="oneCell">
    <xdr:from>
      <xdr:col>5</xdr:col>
      <xdr:colOff>0</xdr:colOff>
      <xdr:row>93</xdr:row>
      <xdr:rowOff>0</xdr:rowOff>
    </xdr:from>
    <xdr:to>
      <xdr:col>5</xdr:col>
      <xdr:colOff>200025</xdr:colOff>
      <xdr:row>94</xdr:row>
      <xdr:rowOff>38100</xdr:rowOff>
    </xdr:to>
    <xdr:pic>
      <xdr:nvPicPr>
        <xdr:cNvPr id="3251" name="Picture 17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0535900"/>
          <a:ext cx="200025" cy="200025"/>
        </a:xfrm>
        <a:prstGeom prst="rect">
          <a:avLst/>
        </a:prstGeom>
        <a:noFill/>
      </xdr:spPr>
    </xdr:pic>
    <xdr:clientData/>
  </xdr:twoCellAnchor>
  <xdr:twoCellAnchor editAs="oneCell">
    <xdr:from>
      <xdr:col>3</xdr:col>
      <xdr:colOff>0</xdr:colOff>
      <xdr:row>94</xdr:row>
      <xdr:rowOff>0</xdr:rowOff>
    </xdr:from>
    <xdr:to>
      <xdr:col>3</xdr:col>
      <xdr:colOff>200025</xdr:colOff>
      <xdr:row>95</xdr:row>
      <xdr:rowOff>38100</xdr:rowOff>
    </xdr:to>
    <xdr:pic>
      <xdr:nvPicPr>
        <xdr:cNvPr id="3252" name="Picture 180"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0859750"/>
          <a:ext cx="200025" cy="200025"/>
        </a:xfrm>
        <a:prstGeom prst="rect">
          <a:avLst/>
        </a:prstGeom>
        <a:noFill/>
      </xdr:spPr>
    </xdr:pic>
    <xdr:clientData/>
  </xdr:twoCellAnchor>
  <xdr:twoCellAnchor editAs="oneCell">
    <xdr:from>
      <xdr:col>4</xdr:col>
      <xdr:colOff>0</xdr:colOff>
      <xdr:row>94</xdr:row>
      <xdr:rowOff>0</xdr:rowOff>
    </xdr:from>
    <xdr:to>
      <xdr:col>4</xdr:col>
      <xdr:colOff>200025</xdr:colOff>
      <xdr:row>95</xdr:row>
      <xdr:rowOff>38100</xdr:rowOff>
    </xdr:to>
    <xdr:pic>
      <xdr:nvPicPr>
        <xdr:cNvPr id="3253" name="Picture 18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0859750"/>
          <a:ext cx="200025" cy="200025"/>
        </a:xfrm>
        <a:prstGeom prst="rect">
          <a:avLst/>
        </a:prstGeom>
        <a:noFill/>
      </xdr:spPr>
    </xdr:pic>
    <xdr:clientData/>
  </xdr:twoCellAnchor>
  <xdr:twoCellAnchor editAs="oneCell">
    <xdr:from>
      <xdr:col>5</xdr:col>
      <xdr:colOff>0</xdr:colOff>
      <xdr:row>94</xdr:row>
      <xdr:rowOff>0</xdr:rowOff>
    </xdr:from>
    <xdr:to>
      <xdr:col>5</xdr:col>
      <xdr:colOff>200025</xdr:colOff>
      <xdr:row>95</xdr:row>
      <xdr:rowOff>38100</xdr:rowOff>
    </xdr:to>
    <xdr:pic>
      <xdr:nvPicPr>
        <xdr:cNvPr id="3254" name="Picture 182"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0859750"/>
          <a:ext cx="200025" cy="200025"/>
        </a:xfrm>
        <a:prstGeom prst="rect">
          <a:avLst/>
        </a:prstGeom>
        <a:noFill/>
      </xdr:spPr>
    </xdr:pic>
    <xdr:clientData/>
  </xdr:twoCellAnchor>
  <xdr:twoCellAnchor editAs="oneCell">
    <xdr:from>
      <xdr:col>4</xdr:col>
      <xdr:colOff>0</xdr:colOff>
      <xdr:row>95</xdr:row>
      <xdr:rowOff>0</xdr:rowOff>
    </xdr:from>
    <xdr:to>
      <xdr:col>4</xdr:col>
      <xdr:colOff>200025</xdr:colOff>
      <xdr:row>96</xdr:row>
      <xdr:rowOff>38100</xdr:rowOff>
    </xdr:to>
    <xdr:pic>
      <xdr:nvPicPr>
        <xdr:cNvPr id="3255" name="Picture 18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1507450"/>
          <a:ext cx="200025" cy="200025"/>
        </a:xfrm>
        <a:prstGeom prst="rect">
          <a:avLst/>
        </a:prstGeom>
        <a:noFill/>
      </xdr:spPr>
    </xdr:pic>
    <xdr:clientData/>
  </xdr:twoCellAnchor>
  <xdr:twoCellAnchor editAs="oneCell">
    <xdr:from>
      <xdr:col>5</xdr:col>
      <xdr:colOff>0</xdr:colOff>
      <xdr:row>95</xdr:row>
      <xdr:rowOff>0</xdr:rowOff>
    </xdr:from>
    <xdr:to>
      <xdr:col>5</xdr:col>
      <xdr:colOff>200025</xdr:colOff>
      <xdr:row>96</xdr:row>
      <xdr:rowOff>38100</xdr:rowOff>
    </xdr:to>
    <xdr:pic>
      <xdr:nvPicPr>
        <xdr:cNvPr id="3256" name="Picture 18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1507450"/>
          <a:ext cx="200025" cy="200025"/>
        </a:xfrm>
        <a:prstGeom prst="rect">
          <a:avLst/>
        </a:prstGeom>
        <a:noFill/>
      </xdr:spPr>
    </xdr:pic>
    <xdr:clientData/>
  </xdr:twoCellAnchor>
  <xdr:twoCellAnchor editAs="oneCell">
    <xdr:from>
      <xdr:col>4</xdr:col>
      <xdr:colOff>0</xdr:colOff>
      <xdr:row>96</xdr:row>
      <xdr:rowOff>0</xdr:rowOff>
    </xdr:from>
    <xdr:to>
      <xdr:col>4</xdr:col>
      <xdr:colOff>200025</xdr:colOff>
      <xdr:row>97</xdr:row>
      <xdr:rowOff>38100</xdr:rowOff>
    </xdr:to>
    <xdr:pic>
      <xdr:nvPicPr>
        <xdr:cNvPr id="3257" name="Picture 18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1669375"/>
          <a:ext cx="200025" cy="200025"/>
        </a:xfrm>
        <a:prstGeom prst="rect">
          <a:avLst/>
        </a:prstGeom>
        <a:noFill/>
      </xdr:spPr>
    </xdr:pic>
    <xdr:clientData/>
  </xdr:twoCellAnchor>
  <xdr:twoCellAnchor editAs="oneCell">
    <xdr:from>
      <xdr:col>5</xdr:col>
      <xdr:colOff>0</xdr:colOff>
      <xdr:row>96</xdr:row>
      <xdr:rowOff>0</xdr:rowOff>
    </xdr:from>
    <xdr:to>
      <xdr:col>5</xdr:col>
      <xdr:colOff>200025</xdr:colOff>
      <xdr:row>97</xdr:row>
      <xdr:rowOff>38100</xdr:rowOff>
    </xdr:to>
    <xdr:pic>
      <xdr:nvPicPr>
        <xdr:cNvPr id="3258" name="Picture 18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1669375"/>
          <a:ext cx="200025" cy="200025"/>
        </a:xfrm>
        <a:prstGeom prst="rect">
          <a:avLst/>
        </a:prstGeom>
        <a:noFill/>
      </xdr:spPr>
    </xdr:pic>
    <xdr:clientData/>
  </xdr:twoCellAnchor>
  <xdr:twoCellAnchor editAs="oneCell">
    <xdr:from>
      <xdr:col>4</xdr:col>
      <xdr:colOff>0</xdr:colOff>
      <xdr:row>97</xdr:row>
      <xdr:rowOff>0</xdr:rowOff>
    </xdr:from>
    <xdr:to>
      <xdr:col>4</xdr:col>
      <xdr:colOff>200025</xdr:colOff>
      <xdr:row>98</xdr:row>
      <xdr:rowOff>38100</xdr:rowOff>
    </xdr:to>
    <xdr:pic>
      <xdr:nvPicPr>
        <xdr:cNvPr id="3259" name="Picture 18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1831300"/>
          <a:ext cx="200025" cy="200025"/>
        </a:xfrm>
        <a:prstGeom prst="rect">
          <a:avLst/>
        </a:prstGeom>
        <a:noFill/>
      </xdr:spPr>
    </xdr:pic>
    <xdr:clientData/>
  </xdr:twoCellAnchor>
  <xdr:twoCellAnchor editAs="oneCell">
    <xdr:from>
      <xdr:col>5</xdr:col>
      <xdr:colOff>0</xdr:colOff>
      <xdr:row>97</xdr:row>
      <xdr:rowOff>0</xdr:rowOff>
    </xdr:from>
    <xdr:to>
      <xdr:col>5</xdr:col>
      <xdr:colOff>200025</xdr:colOff>
      <xdr:row>98</xdr:row>
      <xdr:rowOff>38100</xdr:rowOff>
    </xdr:to>
    <xdr:pic>
      <xdr:nvPicPr>
        <xdr:cNvPr id="3260" name="Picture 18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1831300"/>
          <a:ext cx="200025" cy="200025"/>
        </a:xfrm>
        <a:prstGeom prst="rect">
          <a:avLst/>
        </a:prstGeom>
        <a:noFill/>
      </xdr:spPr>
    </xdr:pic>
    <xdr:clientData/>
  </xdr:twoCellAnchor>
  <xdr:twoCellAnchor editAs="oneCell">
    <xdr:from>
      <xdr:col>4</xdr:col>
      <xdr:colOff>0</xdr:colOff>
      <xdr:row>98</xdr:row>
      <xdr:rowOff>0</xdr:rowOff>
    </xdr:from>
    <xdr:to>
      <xdr:col>4</xdr:col>
      <xdr:colOff>200025</xdr:colOff>
      <xdr:row>99</xdr:row>
      <xdr:rowOff>38100</xdr:rowOff>
    </xdr:to>
    <xdr:pic>
      <xdr:nvPicPr>
        <xdr:cNvPr id="3261" name="Picture 18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2155150"/>
          <a:ext cx="200025" cy="200025"/>
        </a:xfrm>
        <a:prstGeom prst="rect">
          <a:avLst/>
        </a:prstGeom>
        <a:noFill/>
      </xdr:spPr>
    </xdr:pic>
    <xdr:clientData/>
  </xdr:twoCellAnchor>
  <xdr:twoCellAnchor editAs="oneCell">
    <xdr:from>
      <xdr:col>5</xdr:col>
      <xdr:colOff>0</xdr:colOff>
      <xdr:row>98</xdr:row>
      <xdr:rowOff>0</xdr:rowOff>
    </xdr:from>
    <xdr:to>
      <xdr:col>5</xdr:col>
      <xdr:colOff>200025</xdr:colOff>
      <xdr:row>99</xdr:row>
      <xdr:rowOff>38100</xdr:rowOff>
    </xdr:to>
    <xdr:pic>
      <xdr:nvPicPr>
        <xdr:cNvPr id="3262" name="Picture 19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2155150"/>
          <a:ext cx="200025" cy="200025"/>
        </a:xfrm>
        <a:prstGeom prst="rect">
          <a:avLst/>
        </a:prstGeom>
        <a:noFill/>
      </xdr:spPr>
    </xdr:pic>
    <xdr:clientData/>
  </xdr:twoCellAnchor>
  <xdr:twoCellAnchor editAs="oneCell">
    <xdr:from>
      <xdr:col>3</xdr:col>
      <xdr:colOff>0</xdr:colOff>
      <xdr:row>99</xdr:row>
      <xdr:rowOff>0</xdr:rowOff>
    </xdr:from>
    <xdr:to>
      <xdr:col>3</xdr:col>
      <xdr:colOff>200025</xdr:colOff>
      <xdr:row>100</xdr:row>
      <xdr:rowOff>38100</xdr:rowOff>
    </xdr:to>
    <xdr:pic>
      <xdr:nvPicPr>
        <xdr:cNvPr id="3263" name="Picture 191"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2640925"/>
          <a:ext cx="200025" cy="200025"/>
        </a:xfrm>
        <a:prstGeom prst="rect">
          <a:avLst/>
        </a:prstGeom>
        <a:noFill/>
      </xdr:spPr>
    </xdr:pic>
    <xdr:clientData/>
  </xdr:twoCellAnchor>
  <xdr:twoCellAnchor editAs="oneCell">
    <xdr:from>
      <xdr:col>4</xdr:col>
      <xdr:colOff>0</xdr:colOff>
      <xdr:row>99</xdr:row>
      <xdr:rowOff>0</xdr:rowOff>
    </xdr:from>
    <xdr:to>
      <xdr:col>4</xdr:col>
      <xdr:colOff>200025</xdr:colOff>
      <xdr:row>100</xdr:row>
      <xdr:rowOff>38100</xdr:rowOff>
    </xdr:to>
    <xdr:pic>
      <xdr:nvPicPr>
        <xdr:cNvPr id="3264" name="Picture 19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2640925"/>
          <a:ext cx="200025" cy="200025"/>
        </a:xfrm>
        <a:prstGeom prst="rect">
          <a:avLst/>
        </a:prstGeom>
        <a:noFill/>
      </xdr:spPr>
    </xdr:pic>
    <xdr:clientData/>
  </xdr:twoCellAnchor>
  <xdr:twoCellAnchor editAs="oneCell">
    <xdr:from>
      <xdr:col>5</xdr:col>
      <xdr:colOff>0</xdr:colOff>
      <xdr:row>99</xdr:row>
      <xdr:rowOff>0</xdr:rowOff>
    </xdr:from>
    <xdr:to>
      <xdr:col>5</xdr:col>
      <xdr:colOff>200025</xdr:colOff>
      <xdr:row>100</xdr:row>
      <xdr:rowOff>38100</xdr:rowOff>
    </xdr:to>
    <xdr:pic>
      <xdr:nvPicPr>
        <xdr:cNvPr id="3265" name="Picture 193"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2640925"/>
          <a:ext cx="200025" cy="200025"/>
        </a:xfrm>
        <a:prstGeom prst="rect">
          <a:avLst/>
        </a:prstGeom>
        <a:noFill/>
      </xdr:spPr>
    </xdr:pic>
    <xdr:clientData/>
  </xdr:twoCellAnchor>
  <xdr:twoCellAnchor editAs="oneCell">
    <xdr:from>
      <xdr:col>4</xdr:col>
      <xdr:colOff>0</xdr:colOff>
      <xdr:row>100</xdr:row>
      <xdr:rowOff>0</xdr:rowOff>
    </xdr:from>
    <xdr:to>
      <xdr:col>4</xdr:col>
      <xdr:colOff>200025</xdr:colOff>
      <xdr:row>101</xdr:row>
      <xdr:rowOff>38100</xdr:rowOff>
    </xdr:to>
    <xdr:pic>
      <xdr:nvPicPr>
        <xdr:cNvPr id="3266" name="Picture 19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2802850"/>
          <a:ext cx="200025" cy="200025"/>
        </a:xfrm>
        <a:prstGeom prst="rect">
          <a:avLst/>
        </a:prstGeom>
        <a:noFill/>
      </xdr:spPr>
    </xdr:pic>
    <xdr:clientData/>
  </xdr:twoCellAnchor>
  <xdr:twoCellAnchor editAs="oneCell">
    <xdr:from>
      <xdr:col>5</xdr:col>
      <xdr:colOff>0</xdr:colOff>
      <xdr:row>100</xdr:row>
      <xdr:rowOff>0</xdr:rowOff>
    </xdr:from>
    <xdr:to>
      <xdr:col>5</xdr:col>
      <xdr:colOff>200025</xdr:colOff>
      <xdr:row>101</xdr:row>
      <xdr:rowOff>38100</xdr:rowOff>
    </xdr:to>
    <xdr:pic>
      <xdr:nvPicPr>
        <xdr:cNvPr id="3267" name="Picture 19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2802850"/>
          <a:ext cx="200025" cy="200025"/>
        </a:xfrm>
        <a:prstGeom prst="rect">
          <a:avLst/>
        </a:prstGeom>
        <a:noFill/>
      </xdr:spPr>
    </xdr:pic>
    <xdr:clientData/>
  </xdr:twoCellAnchor>
  <xdr:twoCellAnchor editAs="oneCell">
    <xdr:from>
      <xdr:col>4</xdr:col>
      <xdr:colOff>0</xdr:colOff>
      <xdr:row>101</xdr:row>
      <xdr:rowOff>0</xdr:rowOff>
    </xdr:from>
    <xdr:to>
      <xdr:col>4</xdr:col>
      <xdr:colOff>200025</xdr:colOff>
      <xdr:row>102</xdr:row>
      <xdr:rowOff>38100</xdr:rowOff>
    </xdr:to>
    <xdr:pic>
      <xdr:nvPicPr>
        <xdr:cNvPr id="3268" name="Picture 196"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22964775"/>
          <a:ext cx="200025" cy="200025"/>
        </a:xfrm>
        <a:prstGeom prst="rect">
          <a:avLst/>
        </a:prstGeom>
        <a:noFill/>
      </xdr:spPr>
    </xdr:pic>
    <xdr:clientData/>
  </xdr:twoCellAnchor>
  <xdr:twoCellAnchor editAs="oneCell">
    <xdr:from>
      <xdr:col>5</xdr:col>
      <xdr:colOff>0</xdr:colOff>
      <xdr:row>101</xdr:row>
      <xdr:rowOff>0</xdr:rowOff>
    </xdr:from>
    <xdr:to>
      <xdr:col>5</xdr:col>
      <xdr:colOff>200025</xdr:colOff>
      <xdr:row>102</xdr:row>
      <xdr:rowOff>38100</xdr:rowOff>
    </xdr:to>
    <xdr:pic>
      <xdr:nvPicPr>
        <xdr:cNvPr id="3269" name="Picture 19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2964775"/>
          <a:ext cx="200025" cy="200025"/>
        </a:xfrm>
        <a:prstGeom prst="rect">
          <a:avLst/>
        </a:prstGeom>
        <a:noFill/>
      </xdr:spPr>
    </xdr:pic>
    <xdr:clientData/>
  </xdr:twoCellAnchor>
  <xdr:twoCellAnchor editAs="oneCell">
    <xdr:from>
      <xdr:col>4</xdr:col>
      <xdr:colOff>0</xdr:colOff>
      <xdr:row>102</xdr:row>
      <xdr:rowOff>0</xdr:rowOff>
    </xdr:from>
    <xdr:to>
      <xdr:col>4</xdr:col>
      <xdr:colOff>200025</xdr:colOff>
      <xdr:row>103</xdr:row>
      <xdr:rowOff>38100</xdr:rowOff>
    </xdr:to>
    <xdr:pic>
      <xdr:nvPicPr>
        <xdr:cNvPr id="3270" name="Picture 198"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23126700"/>
          <a:ext cx="200025" cy="200025"/>
        </a:xfrm>
        <a:prstGeom prst="rect">
          <a:avLst/>
        </a:prstGeom>
        <a:noFill/>
      </xdr:spPr>
    </xdr:pic>
    <xdr:clientData/>
  </xdr:twoCellAnchor>
  <xdr:twoCellAnchor editAs="oneCell">
    <xdr:from>
      <xdr:col>5</xdr:col>
      <xdr:colOff>0</xdr:colOff>
      <xdr:row>102</xdr:row>
      <xdr:rowOff>0</xdr:rowOff>
    </xdr:from>
    <xdr:to>
      <xdr:col>5</xdr:col>
      <xdr:colOff>200025</xdr:colOff>
      <xdr:row>103</xdr:row>
      <xdr:rowOff>38100</xdr:rowOff>
    </xdr:to>
    <xdr:pic>
      <xdr:nvPicPr>
        <xdr:cNvPr id="3271" name="Picture 19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3126700"/>
          <a:ext cx="200025" cy="200025"/>
        </a:xfrm>
        <a:prstGeom prst="rect">
          <a:avLst/>
        </a:prstGeom>
        <a:noFill/>
      </xdr:spPr>
    </xdr:pic>
    <xdr:clientData/>
  </xdr:twoCellAnchor>
  <xdr:twoCellAnchor editAs="oneCell">
    <xdr:from>
      <xdr:col>3</xdr:col>
      <xdr:colOff>0</xdr:colOff>
      <xdr:row>103</xdr:row>
      <xdr:rowOff>0</xdr:rowOff>
    </xdr:from>
    <xdr:to>
      <xdr:col>3</xdr:col>
      <xdr:colOff>200025</xdr:colOff>
      <xdr:row>104</xdr:row>
      <xdr:rowOff>38100</xdr:rowOff>
    </xdr:to>
    <xdr:pic>
      <xdr:nvPicPr>
        <xdr:cNvPr id="3272" name="Picture 200"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3288625"/>
          <a:ext cx="200025" cy="200025"/>
        </a:xfrm>
        <a:prstGeom prst="rect">
          <a:avLst/>
        </a:prstGeom>
        <a:noFill/>
      </xdr:spPr>
    </xdr:pic>
    <xdr:clientData/>
  </xdr:twoCellAnchor>
  <xdr:twoCellAnchor editAs="oneCell">
    <xdr:from>
      <xdr:col>4</xdr:col>
      <xdr:colOff>0</xdr:colOff>
      <xdr:row>103</xdr:row>
      <xdr:rowOff>0</xdr:rowOff>
    </xdr:from>
    <xdr:to>
      <xdr:col>4</xdr:col>
      <xdr:colOff>200025</xdr:colOff>
      <xdr:row>104</xdr:row>
      <xdr:rowOff>38100</xdr:rowOff>
    </xdr:to>
    <xdr:pic>
      <xdr:nvPicPr>
        <xdr:cNvPr id="3273" name="Picture 20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3288625"/>
          <a:ext cx="200025" cy="200025"/>
        </a:xfrm>
        <a:prstGeom prst="rect">
          <a:avLst/>
        </a:prstGeom>
        <a:noFill/>
      </xdr:spPr>
    </xdr:pic>
    <xdr:clientData/>
  </xdr:twoCellAnchor>
  <xdr:twoCellAnchor editAs="oneCell">
    <xdr:from>
      <xdr:col>5</xdr:col>
      <xdr:colOff>0</xdr:colOff>
      <xdr:row>103</xdr:row>
      <xdr:rowOff>0</xdr:rowOff>
    </xdr:from>
    <xdr:to>
      <xdr:col>5</xdr:col>
      <xdr:colOff>200025</xdr:colOff>
      <xdr:row>104</xdr:row>
      <xdr:rowOff>38100</xdr:rowOff>
    </xdr:to>
    <xdr:pic>
      <xdr:nvPicPr>
        <xdr:cNvPr id="3274" name="Picture 202"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3288625"/>
          <a:ext cx="200025" cy="200025"/>
        </a:xfrm>
        <a:prstGeom prst="rect">
          <a:avLst/>
        </a:prstGeom>
        <a:noFill/>
      </xdr:spPr>
    </xdr:pic>
    <xdr:clientData/>
  </xdr:twoCellAnchor>
  <xdr:twoCellAnchor editAs="oneCell">
    <xdr:from>
      <xdr:col>3</xdr:col>
      <xdr:colOff>0</xdr:colOff>
      <xdr:row>104</xdr:row>
      <xdr:rowOff>0</xdr:rowOff>
    </xdr:from>
    <xdr:to>
      <xdr:col>3</xdr:col>
      <xdr:colOff>200025</xdr:colOff>
      <xdr:row>105</xdr:row>
      <xdr:rowOff>38100</xdr:rowOff>
    </xdr:to>
    <xdr:pic>
      <xdr:nvPicPr>
        <xdr:cNvPr id="3275" name="Picture 20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3450550"/>
          <a:ext cx="200025" cy="200025"/>
        </a:xfrm>
        <a:prstGeom prst="rect">
          <a:avLst/>
        </a:prstGeom>
        <a:noFill/>
      </xdr:spPr>
    </xdr:pic>
    <xdr:clientData/>
  </xdr:twoCellAnchor>
  <xdr:twoCellAnchor editAs="oneCell">
    <xdr:from>
      <xdr:col>4</xdr:col>
      <xdr:colOff>0</xdr:colOff>
      <xdr:row>104</xdr:row>
      <xdr:rowOff>0</xdr:rowOff>
    </xdr:from>
    <xdr:to>
      <xdr:col>4</xdr:col>
      <xdr:colOff>200025</xdr:colOff>
      <xdr:row>105</xdr:row>
      <xdr:rowOff>38100</xdr:rowOff>
    </xdr:to>
    <xdr:pic>
      <xdr:nvPicPr>
        <xdr:cNvPr id="3276" name="Picture 20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3450550"/>
          <a:ext cx="200025" cy="200025"/>
        </a:xfrm>
        <a:prstGeom prst="rect">
          <a:avLst/>
        </a:prstGeom>
        <a:noFill/>
      </xdr:spPr>
    </xdr:pic>
    <xdr:clientData/>
  </xdr:twoCellAnchor>
  <xdr:twoCellAnchor editAs="oneCell">
    <xdr:from>
      <xdr:col>5</xdr:col>
      <xdr:colOff>0</xdr:colOff>
      <xdr:row>104</xdr:row>
      <xdr:rowOff>0</xdr:rowOff>
    </xdr:from>
    <xdr:to>
      <xdr:col>5</xdr:col>
      <xdr:colOff>200025</xdr:colOff>
      <xdr:row>105</xdr:row>
      <xdr:rowOff>38100</xdr:rowOff>
    </xdr:to>
    <xdr:pic>
      <xdr:nvPicPr>
        <xdr:cNvPr id="3277" name="Picture 20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3450550"/>
          <a:ext cx="200025" cy="200025"/>
        </a:xfrm>
        <a:prstGeom prst="rect">
          <a:avLst/>
        </a:prstGeom>
        <a:noFill/>
      </xdr:spPr>
    </xdr:pic>
    <xdr:clientData/>
  </xdr:twoCellAnchor>
  <xdr:twoCellAnchor editAs="oneCell">
    <xdr:from>
      <xdr:col>4</xdr:col>
      <xdr:colOff>0</xdr:colOff>
      <xdr:row>105</xdr:row>
      <xdr:rowOff>0</xdr:rowOff>
    </xdr:from>
    <xdr:to>
      <xdr:col>4</xdr:col>
      <xdr:colOff>200025</xdr:colOff>
      <xdr:row>106</xdr:row>
      <xdr:rowOff>38100</xdr:rowOff>
    </xdr:to>
    <xdr:pic>
      <xdr:nvPicPr>
        <xdr:cNvPr id="3278" name="Picture 20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3612475"/>
          <a:ext cx="200025" cy="200025"/>
        </a:xfrm>
        <a:prstGeom prst="rect">
          <a:avLst/>
        </a:prstGeom>
        <a:noFill/>
      </xdr:spPr>
    </xdr:pic>
    <xdr:clientData/>
  </xdr:twoCellAnchor>
  <xdr:twoCellAnchor editAs="oneCell">
    <xdr:from>
      <xdr:col>5</xdr:col>
      <xdr:colOff>0</xdr:colOff>
      <xdr:row>105</xdr:row>
      <xdr:rowOff>0</xdr:rowOff>
    </xdr:from>
    <xdr:to>
      <xdr:col>5</xdr:col>
      <xdr:colOff>200025</xdr:colOff>
      <xdr:row>106</xdr:row>
      <xdr:rowOff>38100</xdr:rowOff>
    </xdr:to>
    <xdr:pic>
      <xdr:nvPicPr>
        <xdr:cNvPr id="3279" name="Picture 20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3612475"/>
          <a:ext cx="200025" cy="200025"/>
        </a:xfrm>
        <a:prstGeom prst="rect">
          <a:avLst/>
        </a:prstGeom>
        <a:noFill/>
      </xdr:spPr>
    </xdr:pic>
    <xdr:clientData/>
  </xdr:twoCellAnchor>
  <xdr:twoCellAnchor editAs="oneCell">
    <xdr:from>
      <xdr:col>3</xdr:col>
      <xdr:colOff>0</xdr:colOff>
      <xdr:row>106</xdr:row>
      <xdr:rowOff>0</xdr:rowOff>
    </xdr:from>
    <xdr:to>
      <xdr:col>3</xdr:col>
      <xdr:colOff>200025</xdr:colOff>
      <xdr:row>107</xdr:row>
      <xdr:rowOff>38100</xdr:rowOff>
    </xdr:to>
    <xdr:pic>
      <xdr:nvPicPr>
        <xdr:cNvPr id="3280" name="Picture 20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3774400"/>
          <a:ext cx="200025" cy="200025"/>
        </a:xfrm>
        <a:prstGeom prst="rect">
          <a:avLst/>
        </a:prstGeom>
        <a:noFill/>
      </xdr:spPr>
    </xdr:pic>
    <xdr:clientData/>
  </xdr:twoCellAnchor>
  <xdr:twoCellAnchor editAs="oneCell">
    <xdr:from>
      <xdr:col>4</xdr:col>
      <xdr:colOff>0</xdr:colOff>
      <xdr:row>106</xdr:row>
      <xdr:rowOff>0</xdr:rowOff>
    </xdr:from>
    <xdr:to>
      <xdr:col>4</xdr:col>
      <xdr:colOff>200025</xdr:colOff>
      <xdr:row>107</xdr:row>
      <xdr:rowOff>38100</xdr:rowOff>
    </xdr:to>
    <xdr:pic>
      <xdr:nvPicPr>
        <xdr:cNvPr id="3281" name="Picture 20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3774400"/>
          <a:ext cx="200025" cy="200025"/>
        </a:xfrm>
        <a:prstGeom prst="rect">
          <a:avLst/>
        </a:prstGeom>
        <a:noFill/>
      </xdr:spPr>
    </xdr:pic>
    <xdr:clientData/>
  </xdr:twoCellAnchor>
  <xdr:twoCellAnchor editAs="oneCell">
    <xdr:from>
      <xdr:col>5</xdr:col>
      <xdr:colOff>0</xdr:colOff>
      <xdr:row>106</xdr:row>
      <xdr:rowOff>0</xdr:rowOff>
    </xdr:from>
    <xdr:to>
      <xdr:col>5</xdr:col>
      <xdr:colOff>200025</xdr:colOff>
      <xdr:row>107</xdr:row>
      <xdr:rowOff>38100</xdr:rowOff>
    </xdr:to>
    <xdr:pic>
      <xdr:nvPicPr>
        <xdr:cNvPr id="3282" name="Picture 21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3774400"/>
          <a:ext cx="200025" cy="200025"/>
        </a:xfrm>
        <a:prstGeom prst="rect">
          <a:avLst/>
        </a:prstGeom>
        <a:noFill/>
      </xdr:spPr>
    </xdr:pic>
    <xdr:clientData/>
  </xdr:twoCellAnchor>
  <xdr:twoCellAnchor editAs="oneCell">
    <xdr:from>
      <xdr:col>3</xdr:col>
      <xdr:colOff>0</xdr:colOff>
      <xdr:row>107</xdr:row>
      <xdr:rowOff>0</xdr:rowOff>
    </xdr:from>
    <xdr:to>
      <xdr:col>3</xdr:col>
      <xdr:colOff>200025</xdr:colOff>
      <xdr:row>108</xdr:row>
      <xdr:rowOff>38100</xdr:rowOff>
    </xdr:to>
    <xdr:pic>
      <xdr:nvPicPr>
        <xdr:cNvPr id="3283" name="Picture 211"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4260175"/>
          <a:ext cx="200025" cy="200025"/>
        </a:xfrm>
        <a:prstGeom prst="rect">
          <a:avLst/>
        </a:prstGeom>
        <a:noFill/>
      </xdr:spPr>
    </xdr:pic>
    <xdr:clientData/>
  </xdr:twoCellAnchor>
  <xdr:twoCellAnchor editAs="oneCell">
    <xdr:from>
      <xdr:col>4</xdr:col>
      <xdr:colOff>0</xdr:colOff>
      <xdr:row>107</xdr:row>
      <xdr:rowOff>0</xdr:rowOff>
    </xdr:from>
    <xdr:to>
      <xdr:col>4</xdr:col>
      <xdr:colOff>200025</xdr:colOff>
      <xdr:row>108</xdr:row>
      <xdr:rowOff>38100</xdr:rowOff>
    </xdr:to>
    <xdr:pic>
      <xdr:nvPicPr>
        <xdr:cNvPr id="3284" name="Picture 21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4260175"/>
          <a:ext cx="200025" cy="200025"/>
        </a:xfrm>
        <a:prstGeom prst="rect">
          <a:avLst/>
        </a:prstGeom>
        <a:noFill/>
      </xdr:spPr>
    </xdr:pic>
    <xdr:clientData/>
  </xdr:twoCellAnchor>
  <xdr:twoCellAnchor editAs="oneCell">
    <xdr:from>
      <xdr:col>5</xdr:col>
      <xdr:colOff>0</xdr:colOff>
      <xdr:row>107</xdr:row>
      <xdr:rowOff>0</xdr:rowOff>
    </xdr:from>
    <xdr:to>
      <xdr:col>5</xdr:col>
      <xdr:colOff>200025</xdr:colOff>
      <xdr:row>108</xdr:row>
      <xdr:rowOff>38100</xdr:rowOff>
    </xdr:to>
    <xdr:pic>
      <xdr:nvPicPr>
        <xdr:cNvPr id="3285" name="Picture 213"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4260175"/>
          <a:ext cx="200025" cy="200025"/>
        </a:xfrm>
        <a:prstGeom prst="rect">
          <a:avLst/>
        </a:prstGeom>
        <a:noFill/>
      </xdr:spPr>
    </xdr:pic>
    <xdr:clientData/>
  </xdr:twoCellAnchor>
  <xdr:twoCellAnchor editAs="oneCell">
    <xdr:from>
      <xdr:col>4</xdr:col>
      <xdr:colOff>0</xdr:colOff>
      <xdr:row>108</xdr:row>
      <xdr:rowOff>0</xdr:rowOff>
    </xdr:from>
    <xdr:to>
      <xdr:col>4</xdr:col>
      <xdr:colOff>200025</xdr:colOff>
      <xdr:row>109</xdr:row>
      <xdr:rowOff>38100</xdr:rowOff>
    </xdr:to>
    <xdr:pic>
      <xdr:nvPicPr>
        <xdr:cNvPr id="3286" name="Picture 21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4584025"/>
          <a:ext cx="200025" cy="200025"/>
        </a:xfrm>
        <a:prstGeom prst="rect">
          <a:avLst/>
        </a:prstGeom>
        <a:noFill/>
      </xdr:spPr>
    </xdr:pic>
    <xdr:clientData/>
  </xdr:twoCellAnchor>
  <xdr:twoCellAnchor editAs="oneCell">
    <xdr:from>
      <xdr:col>5</xdr:col>
      <xdr:colOff>0</xdr:colOff>
      <xdr:row>108</xdr:row>
      <xdr:rowOff>0</xdr:rowOff>
    </xdr:from>
    <xdr:to>
      <xdr:col>5</xdr:col>
      <xdr:colOff>200025</xdr:colOff>
      <xdr:row>109</xdr:row>
      <xdr:rowOff>38100</xdr:rowOff>
    </xdr:to>
    <xdr:pic>
      <xdr:nvPicPr>
        <xdr:cNvPr id="3287" name="Picture 21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4584025"/>
          <a:ext cx="200025" cy="200025"/>
        </a:xfrm>
        <a:prstGeom prst="rect">
          <a:avLst/>
        </a:prstGeom>
        <a:noFill/>
      </xdr:spPr>
    </xdr:pic>
    <xdr:clientData/>
  </xdr:twoCellAnchor>
  <xdr:twoCellAnchor editAs="oneCell">
    <xdr:from>
      <xdr:col>3</xdr:col>
      <xdr:colOff>0</xdr:colOff>
      <xdr:row>109</xdr:row>
      <xdr:rowOff>0</xdr:rowOff>
    </xdr:from>
    <xdr:to>
      <xdr:col>3</xdr:col>
      <xdr:colOff>200025</xdr:colOff>
      <xdr:row>110</xdr:row>
      <xdr:rowOff>38100</xdr:rowOff>
    </xdr:to>
    <xdr:pic>
      <xdr:nvPicPr>
        <xdr:cNvPr id="3288" name="Picture 21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4745950"/>
          <a:ext cx="200025" cy="200025"/>
        </a:xfrm>
        <a:prstGeom prst="rect">
          <a:avLst/>
        </a:prstGeom>
        <a:noFill/>
      </xdr:spPr>
    </xdr:pic>
    <xdr:clientData/>
  </xdr:twoCellAnchor>
  <xdr:twoCellAnchor editAs="oneCell">
    <xdr:from>
      <xdr:col>4</xdr:col>
      <xdr:colOff>0</xdr:colOff>
      <xdr:row>109</xdr:row>
      <xdr:rowOff>0</xdr:rowOff>
    </xdr:from>
    <xdr:to>
      <xdr:col>4</xdr:col>
      <xdr:colOff>200025</xdr:colOff>
      <xdr:row>110</xdr:row>
      <xdr:rowOff>38100</xdr:rowOff>
    </xdr:to>
    <xdr:pic>
      <xdr:nvPicPr>
        <xdr:cNvPr id="3289" name="Picture 21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4745950"/>
          <a:ext cx="200025" cy="200025"/>
        </a:xfrm>
        <a:prstGeom prst="rect">
          <a:avLst/>
        </a:prstGeom>
        <a:noFill/>
      </xdr:spPr>
    </xdr:pic>
    <xdr:clientData/>
  </xdr:twoCellAnchor>
  <xdr:twoCellAnchor editAs="oneCell">
    <xdr:from>
      <xdr:col>5</xdr:col>
      <xdr:colOff>0</xdr:colOff>
      <xdr:row>109</xdr:row>
      <xdr:rowOff>0</xdr:rowOff>
    </xdr:from>
    <xdr:to>
      <xdr:col>5</xdr:col>
      <xdr:colOff>200025</xdr:colOff>
      <xdr:row>110</xdr:row>
      <xdr:rowOff>38100</xdr:rowOff>
    </xdr:to>
    <xdr:pic>
      <xdr:nvPicPr>
        <xdr:cNvPr id="3290" name="Picture 21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4745950"/>
          <a:ext cx="200025" cy="200025"/>
        </a:xfrm>
        <a:prstGeom prst="rect">
          <a:avLst/>
        </a:prstGeom>
        <a:noFill/>
      </xdr:spPr>
    </xdr:pic>
    <xdr:clientData/>
  </xdr:twoCellAnchor>
  <xdr:twoCellAnchor editAs="oneCell">
    <xdr:from>
      <xdr:col>4</xdr:col>
      <xdr:colOff>0</xdr:colOff>
      <xdr:row>110</xdr:row>
      <xdr:rowOff>0</xdr:rowOff>
    </xdr:from>
    <xdr:to>
      <xdr:col>4</xdr:col>
      <xdr:colOff>200025</xdr:colOff>
      <xdr:row>111</xdr:row>
      <xdr:rowOff>38100</xdr:rowOff>
    </xdr:to>
    <xdr:pic>
      <xdr:nvPicPr>
        <xdr:cNvPr id="3291" name="Picture 21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5231725"/>
          <a:ext cx="200025" cy="200025"/>
        </a:xfrm>
        <a:prstGeom prst="rect">
          <a:avLst/>
        </a:prstGeom>
        <a:noFill/>
      </xdr:spPr>
    </xdr:pic>
    <xdr:clientData/>
  </xdr:twoCellAnchor>
  <xdr:twoCellAnchor editAs="oneCell">
    <xdr:from>
      <xdr:col>5</xdr:col>
      <xdr:colOff>0</xdr:colOff>
      <xdr:row>110</xdr:row>
      <xdr:rowOff>0</xdr:rowOff>
    </xdr:from>
    <xdr:to>
      <xdr:col>5</xdr:col>
      <xdr:colOff>200025</xdr:colOff>
      <xdr:row>111</xdr:row>
      <xdr:rowOff>38100</xdr:rowOff>
    </xdr:to>
    <xdr:pic>
      <xdr:nvPicPr>
        <xdr:cNvPr id="3292" name="Picture 22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5231725"/>
          <a:ext cx="200025" cy="200025"/>
        </a:xfrm>
        <a:prstGeom prst="rect">
          <a:avLst/>
        </a:prstGeom>
        <a:noFill/>
      </xdr:spPr>
    </xdr:pic>
    <xdr:clientData/>
  </xdr:twoCellAnchor>
  <xdr:twoCellAnchor editAs="oneCell">
    <xdr:from>
      <xdr:col>3</xdr:col>
      <xdr:colOff>0</xdr:colOff>
      <xdr:row>111</xdr:row>
      <xdr:rowOff>0</xdr:rowOff>
    </xdr:from>
    <xdr:to>
      <xdr:col>3</xdr:col>
      <xdr:colOff>200025</xdr:colOff>
      <xdr:row>112</xdr:row>
      <xdr:rowOff>38100</xdr:rowOff>
    </xdr:to>
    <xdr:pic>
      <xdr:nvPicPr>
        <xdr:cNvPr id="3293" name="Picture 221"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5393650"/>
          <a:ext cx="200025" cy="200025"/>
        </a:xfrm>
        <a:prstGeom prst="rect">
          <a:avLst/>
        </a:prstGeom>
        <a:noFill/>
      </xdr:spPr>
    </xdr:pic>
    <xdr:clientData/>
  </xdr:twoCellAnchor>
  <xdr:twoCellAnchor editAs="oneCell">
    <xdr:from>
      <xdr:col>4</xdr:col>
      <xdr:colOff>0</xdr:colOff>
      <xdr:row>111</xdr:row>
      <xdr:rowOff>0</xdr:rowOff>
    </xdr:from>
    <xdr:to>
      <xdr:col>4</xdr:col>
      <xdr:colOff>200025</xdr:colOff>
      <xdr:row>112</xdr:row>
      <xdr:rowOff>38100</xdr:rowOff>
    </xdr:to>
    <xdr:pic>
      <xdr:nvPicPr>
        <xdr:cNvPr id="3294" name="Picture 22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5393650"/>
          <a:ext cx="200025" cy="200025"/>
        </a:xfrm>
        <a:prstGeom prst="rect">
          <a:avLst/>
        </a:prstGeom>
        <a:noFill/>
      </xdr:spPr>
    </xdr:pic>
    <xdr:clientData/>
  </xdr:twoCellAnchor>
  <xdr:twoCellAnchor editAs="oneCell">
    <xdr:from>
      <xdr:col>5</xdr:col>
      <xdr:colOff>0</xdr:colOff>
      <xdr:row>111</xdr:row>
      <xdr:rowOff>0</xdr:rowOff>
    </xdr:from>
    <xdr:to>
      <xdr:col>5</xdr:col>
      <xdr:colOff>200025</xdr:colOff>
      <xdr:row>112</xdr:row>
      <xdr:rowOff>38100</xdr:rowOff>
    </xdr:to>
    <xdr:pic>
      <xdr:nvPicPr>
        <xdr:cNvPr id="3295" name="Picture 223"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5393650"/>
          <a:ext cx="200025" cy="200025"/>
        </a:xfrm>
        <a:prstGeom prst="rect">
          <a:avLst/>
        </a:prstGeom>
        <a:noFill/>
      </xdr:spPr>
    </xdr:pic>
    <xdr:clientData/>
  </xdr:twoCellAnchor>
  <xdr:twoCellAnchor editAs="oneCell">
    <xdr:from>
      <xdr:col>4</xdr:col>
      <xdr:colOff>0</xdr:colOff>
      <xdr:row>112</xdr:row>
      <xdr:rowOff>0</xdr:rowOff>
    </xdr:from>
    <xdr:to>
      <xdr:col>4</xdr:col>
      <xdr:colOff>200025</xdr:colOff>
      <xdr:row>113</xdr:row>
      <xdr:rowOff>38100</xdr:rowOff>
    </xdr:to>
    <xdr:pic>
      <xdr:nvPicPr>
        <xdr:cNvPr id="3296" name="Picture 22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5879425"/>
          <a:ext cx="200025" cy="200025"/>
        </a:xfrm>
        <a:prstGeom prst="rect">
          <a:avLst/>
        </a:prstGeom>
        <a:noFill/>
      </xdr:spPr>
    </xdr:pic>
    <xdr:clientData/>
  </xdr:twoCellAnchor>
  <xdr:twoCellAnchor editAs="oneCell">
    <xdr:from>
      <xdr:col>5</xdr:col>
      <xdr:colOff>0</xdr:colOff>
      <xdr:row>112</xdr:row>
      <xdr:rowOff>0</xdr:rowOff>
    </xdr:from>
    <xdr:to>
      <xdr:col>5</xdr:col>
      <xdr:colOff>200025</xdr:colOff>
      <xdr:row>113</xdr:row>
      <xdr:rowOff>38100</xdr:rowOff>
    </xdr:to>
    <xdr:pic>
      <xdr:nvPicPr>
        <xdr:cNvPr id="3297" name="Picture 22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5879425"/>
          <a:ext cx="200025" cy="200025"/>
        </a:xfrm>
        <a:prstGeom prst="rect">
          <a:avLst/>
        </a:prstGeom>
        <a:noFill/>
      </xdr:spPr>
    </xdr:pic>
    <xdr:clientData/>
  </xdr:twoCellAnchor>
  <xdr:twoCellAnchor editAs="oneCell">
    <xdr:from>
      <xdr:col>4</xdr:col>
      <xdr:colOff>0</xdr:colOff>
      <xdr:row>113</xdr:row>
      <xdr:rowOff>0</xdr:rowOff>
    </xdr:from>
    <xdr:to>
      <xdr:col>4</xdr:col>
      <xdr:colOff>200025</xdr:colOff>
      <xdr:row>114</xdr:row>
      <xdr:rowOff>38100</xdr:rowOff>
    </xdr:to>
    <xdr:pic>
      <xdr:nvPicPr>
        <xdr:cNvPr id="3298" name="Picture 22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6041350"/>
          <a:ext cx="200025" cy="200025"/>
        </a:xfrm>
        <a:prstGeom prst="rect">
          <a:avLst/>
        </a:prstGeom>
        <a:noFill/>
      </xdr:spPr>
    </xdr:pic>
    <xdr:clientData/>
  </xdr:twoCellAnchor>
  <xdr:twoCellAnchor editAs="oneCell">
    <xdr:from>
      <xdr:col>5</xdr:col>
      <xdr:colOff>0</xdr:colOff>
      <xdr:row>113</xdr:row>
      <xdr:rowOff>0</xdr:rowOff>
    </xdr:from>
    <xdr:to>
      <xdr:col>5</xdr:col>
      <xdr:colOff>200025</xdr:colOff>
      <xdr:row>114</xdr:row>
      <xdr:rowOff>38100</xdr:rowOff>
    </xdr:to>
    <xdr:pic>
      <xdr:nvPicPr>
        <xdr:cNvPr id="3299" name="Picture 22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6041350"/>
          <a:ext cx="200025" cy="200025"/>
        </a:xfrm>
        <a:prstGeom prst="rect">
          <a:avLst/>
        </a:prstGeom>
        <a:noFill/>
      </xdr:spPr>
    </xdr:pic>
    <xdr:clientData/>
  </xdr:twoCellAnchor>
  <xdr:twoCellAnchor editAs="oneCell">
    <xdr:from>
      <xdr:col>3</xdr:col>
      <xdr:colOff>0</xdr:colOff>
      <xdr:row>114</xdr:row>
      <xdr:rowOff>0</xdr:rowOff>
    </xdr:from>
    <xdr:to>
      <xdr:col>3</xdr:col>
      <xdr:colOff>200025</xdr:colOff>
      <xdr:row>115</xdr:row>
      <xdr:rowOff>38100</xdr:rowOff>
    </xdr:to>
    <xdr:pic>
      <xdr:nvPicPr>
        <xdr:cNvPr id="3300" name="Picture 22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6203275"/>
          <a:ext cx="200025" cy="200025"/>
        </a:xfrm>
        <a:prstGeom prst="rect">
          <a:avLst/>
        </a:prstGeom>
        <a:noFill/>
      </xdr:spPr>
    </xdr:pic>
    <xdr:clientData/>
  </xdr:twoCellAnchor>
  <xdr:twoCellAnchor editAs="oneCell">
    <xdr:from>
      <xdr:col>4</xdr:col>
      <xdr:colOff>0</xdr:colOff>
      <xdr:row>114</xdr:row>
      <xdr:rowOff>0</xdr:rowOff>
    </xdr:from>
    <xdr:to>
      <xdr:col>4</xdr:col>
      <xdr:colOff>200025</xdr:colOff>
      <xdr:row>115</xdr:row>
      <xdr:rowOff>38100</xdr:rowOff>
    </xdr:to>
    <xdr:pic>
      <xdr:nvPicPr>
        <xdr:cNvPr id="3301" name="Picture 22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6203275"/>
          <a:ext cx="200025" cy="200025"/>
        </a:xfrm>
        <a:prstGeom prst="rect">
          <a:avLst/>
        </a:prstGeom>
        <a:noFill/>
      </xdr:spPr>
    </xdr:pic>
    <xdr:clientData/>
  </xdr:twoCellAnchor>
  <xdr:twoCellAnchor editAs="oneCell">
    <xdr:from>
      <xdr:col>5</xdr:col>
      <xdr:colOff>0</xdr:colOff>
      <xdr:row>114</xdr:row>
      <xdr:rowOff>0</xdr:rowOff>
    </xdr:from>
    <xdr:to>
      <xdr:col>5</xdr:col>
      <xdr:colOff>200025</xdr:colOff>
      <xdr:row>115</xdr:row>
      <xdr:rowOff>38100</xdr:rowOff>
    </xdr:to>
    <xdr:pic>
      <xdr:nvPicPr>
        <xdr:cNvPr id="3302" name="Picture 23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6203275"/>
          <a:ext cx="200025" cy="200025"/>
        </a:xfrm>
        <a:prstGeom prst="rect">
          <a:avLst/>
        </a:prstGeom>
        <a:noFill/>
      </xdr:spPr>
    </xdr:pic>
    <xdr:clientData/>
  </xdr:twoCellAnchor>
  <xdr:twoCellAnchor editAs="oneCell">
    <xdr:from>
      <xdr:col>4</xdr:col>
      <xdr:colOff>0</xdr:colOff>
      <xdr:row>115</xdr:row>
      <xdr:rowOff>0</xdr:rowOff>
    </xdr:from>
    <xdr:to>
      <xdr:col>4</xdr:col>
      <xdr:colOff>200025</xdr:colOff>
      <xdr:row>116</xdr:row>
      <xdr:rowOff>38100</xdr:rowOff>
    </xdr:to>
    <xdr:pic>
      <xdr:nvPicPr>
        <xdr:cNvPr id="3303" name="Picture 23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6527125"/>
          <a:ext cx="200025" cy="200025"/>
        </a:xfrm>
        <a:prstGeom prst="rect">
          <a:avLst/>
        </a:prstGeom>
        <a:noFill/>
      </xdr:spPr>
    </xdr:pic>
    <xdr:clientData/>
  </xdr:twoCellAnchor>
  <xdr:twoCellAnchor editAs="oneCell">
    <xdr:from>
      <xdr:col>5</xdr:col>
      <xdr:colOff>0</xdr:colOff>
      <xdr:row>115</xdr:row>
      <xdr:rowOff>0</xdr:rowOff>
    </xdr:from>
    <xdr:to>
      <xdr:col>5</xdr:col>
      <xdr:colOff>200025</xdr:colOff>
      <xdr:row>116</xdr:row>
      <xdr:rowOff>38100</xdr:rowOff>
    </xdr:to>
    <xdr:pic>
      <xdr:nvPicPr>
        <xdr:cNvPr id="3304" name="Picture 23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6527125"/>
          <a:ext cx="200025" cy="200025"/>
        </a:xfrm>
        <a:prstGeom prst="rect">
          <a:avLst/>
        </a:prstGeom>
        <a:noFill/>
      </xdr:spPr>
    </xdr:pic>
    <xdr:clientData/>
  </xdr:twoCellAnchor>
  <xdr:twoCellAnchor editAs="oneCell">
    <xdr:from>
      <xdr:col>4</xdr:col>
      <xdr:colOff>0</xdr:colOff>
      <xdr:row>116</xdr:row>
      <xdr:rowOff>0</xdr:rowOff>
    </xdr:from>
    <xdr:to>
      <xdr:col>4</xdr:col>
      <xdr:colOff>200025</xdr:colOff>
      <xdr:row>117</xdr:row>
      <xdr:rowOff>38100</xdr:rowOff>
    </xdr:to>
    <xdr:pic>
      <xdr:nvPicPr>
        <xdr:cNvPr id="3305" name="Picture 233"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26689050"/>
          <a:ext cx="200025" cy="200025"/>
        </a:xfrm>
        <a:prstGeom prst="rect">
          <a:avLst/>
        </a:prstGeom>
        <a:noFill/>
      </xdr:spPr>
    </xdr:pic>
    <xdr:clientData/>
  </xdr:twoCellAnchor>
  <xdr:twoCellAnchor editAs="oneCell">
    <xdr:from>
      <xdr:col>5</xdr:col>
      <xdr:colOff>0</xdr:colOff>
      <xdr:row>116</xdr:row>
      <xdr:rowOff>0</xdr:rowOff>
    </xdr:from>
    <xdr:to>
      <xdr:col>5</xdr:col>
      <xdr:colOff>200025</xdr:colOff>
      <xdr:row>117</xdr:row>
      <xdr:rowOff>38100</xdr:rowOff>
    </xdr:to>
    <xdr:pic>
      <xdr:nvPicPr>
        <xdr:cNvPr id="3306" name="Picture 23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6689050"/>
          <a:ext cx="200025" cy="200025"/>
        </a:xfrm>
        <a:prstGeom prst="rect">
          <a:avLst/>
        </a:prstGeom>
        <a:noFill/>
      </xdr:spPr>
    </xdr:pic>
    <xdr:clientData/>
  </xdr:twoCellAnchor>
  <xdr:twoCellAnchor editAs="oneCell">
    <xdr:from>
      <xdr:col>3</xdr:col>
      <xdr:colOff>0</xdr:colOff>
      <xdr:row>117</xdr:row>
      <xdr:rowOff>0</xdr:rowOff>
    </xdr:from>
    <xdr:to>
      <xdr:col>3</xdr:col>
      <xdr:colOff>200025</xdr:colOff>
      <xdr:row>118</xdr:row>
      <xdr:rowOff>38100</xdr:rowOff>
    </xdr:to>
    <xdr:pic>
      <xdr:nvPicPr>
        <xdr:cNvPr id="3307" name="Picture 23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6850975"/>
          <a:ext cx="200025" cy="200025"/>
        </a:xfrm>
        <a:prstGeom prst="rect">
          <a:avLst/>
        </a:prstGeom>
        <a:noFill/>
      </xdr:spPr>
    </xdr:pic>
    <xdr:clientData/>
  </xdr:twoCellAnchor>
  <xdr:twoCellAnchor editAs="oneCell">
    <xdr:from>
      <xdr:col>4</xdr:col>
      <xdr:colOff>0</xdr:colOff>
      <xdr:row>117</xdr:row>
      <xdr:rowOff>0</xdr:rowOff>
    </xdr:from>
    <xdr:to>
      <xdr:col>4</xdr:col>
      <xdr:colOff>200025</xdr:colOff>
      <xdr:row>118</xdr:row>
      <xdr:rowOff>38100</xdr:rowOff>
    </xdr:to>
    <xdr:pic>
      <xdr:nvPicPr>
        <xdr:cNvPr id="3308" name="Picture 23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6850975"/>
          <a:ext cx="200025" cy="200025"/>
        </a:xfrm>
        <a:prstGeom prst="rect">
          <a:avLst/>
        </a:prstGeom>
        <a:noFill/>
      </xdr:spPr>
    </xdr:pic>
    <xdr:clientData/>
  </xdr:twoCellAnchor>
  <xdr:twoCellAnchor editAs="oneCell">
    <xdr:from>
      <xdr:col>5</xdr:col>
      <xdr:colOff>0</xdr:colOff>
      <xdr:row>117</xdr:row>
      <xdr:rowOff>0</xdr:rowOff>
    </xdr:from>
    <xdr:to>
      <xdr:col>5</xdr:col>
      <xdr:colOff>200025</xdr:colOff>
      <xdr:row>118</xdr:row>
      <xdr:rowOff>38100</xdr:rowOff>
    </xdr:to>
    <xdr:pic>
      <xdr:nvPicPr>
        <xdr:cNvPr id="3309" name="Picture 23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6850975"/>
          <a:ext cx="200025" cy="200025"/>
        </a:xfrm>
        <a:prstGeom prst="rect">
          <a:avLst/>
        </a:prstGeom>
        <a:noFill/>
      </xdr:spPr>
    </xdr:pic>
    <xdr:clientData/>
  </xdr:twoCellAnchor>
  <xdr:twoCellAnchor editAs="oneCell">
    <xdr:from>
      <xdr:col>4</xdr:col>
      <xdr:colOff>0</xdr:colOff>
      <xdr:row>118</xdr:row>
      <xdr:rowOff>0</xdr:rowOff>
    </xdr:from>
    <xdr:to>
      <xdr:col>4</xdr:col>
      <xdr:colOff>200025</xdr:colOff>
      <xdr:row>119</xdr:row>
      <xdr:rowOff>38100</xdr:rowOff>
    </xdr:to>
    <xdr:pic>
      <xdr:nvPicPr>
        <xdr:cNvPr id="3310" name="Picture 23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7012900"/>
          <a:ext cx="200025" cy="200025"/>
        </a:xfrm>
        <a:prstGeom prst="rect">
          <a:avLst/>
        </a:prstGeom>
        <a:noFill/>
      </xdr:spPr>
    </xdr:pic>
    <xdr:clientData/>
  </xdr:twoCellAnchor>
  <xdr:twoCellAnchor editAs="oneCell">
    <xdr:from>
      <xdr:col>5</xdr:col>
      <xdr:colOff>0</xdr:colOff>
      <xdr:row>118</xdr:row>
      <xdr:rowOff>0</xdr:rowOff>
    </xdr:from>
    <xdr:to>
      <xdr:col>5</xdr:col>
      <xdr:colOff>200025</xdr:colOff>
      <xdr:row>119</xdr:row>
      <xdr:rowOff>38100</xdr:rowOff>
    </xdr:to>
    <xdr:pic>
      <xdr:nvPicPr>
        <xdr:cNvPr id="3311" name="Picture 23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7012900"/>
          <a:ext cx="200025" cy="200025"/>
        </a:xfrm>
        <a:prstGeom prst="rect">
          <a:avLst/>
        </a:prstGeom>
        <a:noFill/>
      </xdr:spPr>
    </xdr:pic>
    <xdr:clientData/>
  </xdr:twoCellAnchor>
  <xdr:twoCellAnchor editAs="oneCell">
    <xdr:from>
      <xdr:col>4</xdr:col>
      <xdr:colOff>0</xdr:colOff>
      <xdr:row>119</xdr:row>
      <xdr:rowOff>0</xdr:rowOff>
    </xdr:from>
    <xdr:to>
      <xdr:col>4</xdr:col>
      <xdr:colOff>200025</xdr:colOff>
      <xdr:row>120</xdr:row>
      <xdr:rowOff>38100</xdr:rowOff>
    </xdr:to>
    <xdr:pic>
      <xdr:nvPicPr>
        <xdr:cNvPr id="3312" name="Picture 240"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27174825"/>
          <a:ext cx="200025" cy="200025"/>
        </a:xfrm>
        <a:prstGeom prst="rect">
          <a:avLst/>
        </a:prstGeom>
        <a:noFill/>
      </xdr:spPr>
    </xdr:pic>
    <xdr:clientData/>
  </xdr:twoCellAnchor>
  <xdr:twoCellAnchor editAs="oneCell">
    <xdr:from>
      <xdr:col>5</xdr:col>
      <xdr:colOff>0</xdr:colOff>
      <xdr:row>119</xdr:row>
      <xdr:rowOff>0</xdr:rowOff>
    </xdr:from>
    <xdr:to>
      <xdr:col>5</xdr:col>
      <xdr:colOff>200025</xdr:colOff>
      <xdr:row>120</xdr:row>
      <xdr:rowOff>38100</xdr:rowOff>
    </xdr:to>
    <xdr:pic>
      <xdr:nvPicPr>
        <xdr:cNvPr id="3313" name="Picture 24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7174825"/>
          <a:ext cx="200025" cy="200025"/>
        </a:xfrm>
        <a:prstGeom prst="rect">
          <a:avLst/>
        </a:prstGeom>
        <a:noFill/>
      </xdr:spPr>
    </xdr:pic>
    <xdr:clientData/>
  </xdr:twoCellAnchor>
  <xdr:twoCellAnchor editAs="oneCell">
    <xdr:from>
      <xdr:col>4</xdr:col>
      <xdr:colOff>0</xdr:colOff>
      <xdr:row>120</xdr:row>
      <xdr:rowOff>0</xdr:rowOff>
    </xdr:from>
    <xdr:to>
      <xdr:col>4</xdr:col>
      <xdr:colOff>200025</xdr:colOff>
      <xdr:row>121</xdr:row>
      <xdr:rowOff>38100</xdr:rowOff>
    </xdr:to>
    <xdr:pic>
      <xdr:nvPicPr>
        <xdr:cNvPr id="3314" name="Picture 24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7336750"/>
          <a:ext cx="200025" cy="200025"/>
        </a:xfrm>
        <a:prstGeom prst="rect">
          <a:avLst/>
        </a:prstGeom>
        <a:noFill/>
      </xdr:spPr>
    </xdr:pic>
    <xdr:clientData/>
  </xdr:twoCellAnchor>
  <xdr:twoCellAnchor editAs="oneCell">
    <xdr:from>
      <xdr:col>5</xdr:col>
      <xdr:colOff>0</xdr:colOff>
      <xdr:row>120</xdr:row>
      <xdr:rowOff>0</xdr:rowOff>
    </xdr:from>
    <xdr:to>
      <xdr:col>5</xdr:col>
      <xdr:colOff>200025</xdr:colOff>
      <xdr:row>121</xdr:row>
      <xdr:rowOff>38100</xdr:rowOff>
    </xdr:to>
    <xdr:pic>
      <xdr:nvPicPr>
        <xdr:cNvPr id="3315" name="Picture 24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7336750"/>
          <a:ext cx="200025" cy="200025"/>
        </a:xfrm>
        <a:prstGeom prst="rect">
          <a:avLst/>
        </a:prstGeom>
        <a:noFill/>
      </xdr:spPr>
    </xdr:pic>
    <xdr:clientData/>
  </xdr:twoCellAnchor>
  <xdr:twoCellAnchor editAs="oneCell">
    <xdr:from>
      <xdr:col>4</xdr:col>
      <xdr:colOff>0</xdr:colOff>
      <xdr:row>121</xdr:row>
      <xdr:rowOff>0</xdr:rowOff>
    </xdr:from>
    <xdr:to>
      <xdr:col>4</xdr:col>
      <xdr:colOff>200025</xdr:colOff>
      <xdr:row>122</xdr:row>
      <xdr:rowOff>38100</xdr:rowOff>
    </xdr:to>
    <xdr:pic>
      <xdr:nvPicPr>
        <xdr:cNvPr id="3316" name="Picture 24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7498675"/>
          <a:ext cx="200025" cy="200025"/>
        </a:xfrm>
        <a:prstGeom prst="rect">
          <a:avLst/>
        </a:prstGeom>
        <a:noFill/>
      </xdr:spPr>
    </xdr:pic>
    <xdr:clientData/>
  </xdr:twoCellAnchor>
  <xdr:twoCellAnchor editAs="oneCell">
    <xdr:from>
      <xdr:col>5</xdr:col>
      <xdr:colOff>0</xdr:colOff>
      <xdr:row>121</xdr:row>
      <xdr:rowOff>0</xdr:rowOff>
    </xdr:from>
    <xdr:to>
      <xdr:col>5</xdr:col>
      <xdr:colOff>200025</xdr:colOff>
      <xdr:row>122</xdr:row>
      <xdr:rowOff>38100</xdr:rowOff>
    </xdr:to>
    <xdr:pic>
      <xdr:nvPicPr>
        <xdr:cNvPr id="3317" name="Picture 24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7498675"/>
          <a:ext cx="200025" cy="200025"/>
        </a:xfrm>
        <a:prstGeom prst="rect">
          <a:avLst/>
        </a:prstGeom>
        <a:noFill/>
      </xdr:spPr>
    </xdr:pic>
    <xdr:clientData/>
  </xdr:twoCellAnchor>
  <xdr:twoCellAnchor editAs="oneCell">
    <xdr:from>
      <xdr:col>3</xdr:col>
      <xdr:colOff>0</xdr:colOff>
      <xdr:row>122</xdr:row>
      <xdr:rowOff>0</xdr:rowOff>
    </xdr:from>
    <xdr:to>
      <xdr:col>3</xdr:col>
      <xdr:colOff>200025</xdr:colOff>
      <xdr:row>123</xdr:row>
      <xdr:rowOff>38100</xdr:rowOff>
    </xdr:to>
    <xdr:pic>
      <xdr:nvPicPr>
        <xdr:cNvPr id="3318" name="Picture 24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7660600"/>
          <a:ext cx="200025" cy="200025"/>
        </a:xfrm>
        <a:prstGeom prst="rect">
          <a:avLst/>
        </a:prstGeom>
        <a:noFill/>
      </xdr:spPr>
    </xdr:pic>
    <xdr:clientData/>
  </xdr:twoCellAnchor>
  <xdr:twoCellAnchor editAs="oneCell">
    <xdr:from>
      <xdr:col>4</xdr:col>
      <xdr:colOff>0</xdr:colOff>
      <xdr:row>122</xdr:row>
      <xdr:rowOff>0</xdr:rowOff>
    </xdr:from>
    <xdr:to>
      <xdr:col>4</xdr:col>
      <xdr:colOff>200025</xdr:colOff>
      <xdr:row>123</xdr:row>
      <xdr:rowOff>38100</xdr:rowOff>
    </xdr:to>
    <xdr:pic>
      <xdr:nvPicPr>
        <xdr:cNvPr id="3319" name="Picture 24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7660600"/>
          <a:ext cx="200025" cy="200025"/>
        </a:xfrm>
        <a:prstGeom prst="rect">
          <a:avLst/>
        </a:prstGeom>
        <a:noFill/>
      </xdr:spPr>
    </xdr:pic>
    <xdr:clientData/>
  </xdr:twoCellAnchor>
  <xdr:twoCellAnchor editAs="oneCell">
    <xdr:from>
      <xdr:col>5</xdr:col>
      <xdr:colOff>0</xdr:colOff>
      <xdr:row>122</xdr:row>
      <xdr:rowOff>0</xdr:rowOff>
    </xdr:from>
    <xdr:to>
      <xdr:col>5</xdr:col>
      <xdr:colOff>200025</xdr:colOff>
      <xdr:row>123</xdr:row>
      <xdr:rowOff>38100</xdr:rowOff>
    </xdr:to>
    <xdr:pic>
      <xdr:nvPicPr>
        <xdr:cNvPr id="3320" name="Picture 24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7660600"/>
          <a:ext cx="200025" cy="200025"/>
        </a:xfrm>
        <a:prstGeom prst="rect">
          <a:avLst/>
        </a:prstGeom>
        <a:noFill/>
      </xdr:spPr>
    </xdr:pic>
    <xdr:clientData/>
  </xdr:twoCellAnchor>
  <xdr:twoCellAnchor editAs="oneCell">
    <xdr:from>
      <xdr:col>4</xdr:col>
      <xdr:colOff>0</xdr:colOff>
      <xdr:row>123</xdr:row>
      <xdr:rowOff>0</xdr:rowOff>
    </xdr:from>
    <xdr:to>
      <xdr:col>4</xdr:col>
      <xdr:colOff>200025</xdr:colOff>
      <xdr:row>124</xdr:row>
      <xdr:rowOff>38100</xdr:rowOff>
    </xdr:to>
    <xdr:pic>
      <xdr:nvPicPr>
        <xdr:cNvPr id="3321" name="Picture 24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7984450"/>
          <a:ext cx="200025" cy="200025"/>
        </a:xfrm>
        <a:prstGeom prst="rect">
          <a:avLst/>
        </a:prstGeom>
        <a:noFill/>
      </xdr:spPr>
    </xdr:pic>
    <xdr:clientData/>
  </xdr:twoCellAnchor>
  <xdr:twoCellAnchor editAs="oneCell">
    <xdr:from>
      <xdr:col>5</xdr:col>
      <xdr:colOff>0</xdr:colOff>
      <xdr:row>123</xdr:row>
      <xdr:rowOff>0</xdr:rowOff>
    </xdr:from>
    <xdr:to>
      <xdr:col>5</xdr:col>
      <xdr:colOff>200025</xdr:colOff>
      <xdr:row>124</xdr:row>
      <xdr:rowOff>38100</xdr:rowOff>
    </xdr:to>
    <xdr:pic>
      <xdr:nvPicPr>
        <xdr:cNvPr id="3322" name="Picture 25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7984450"/>
          <a:ext cx="200025" cy="200025"/>
        </a:xfrm>
        <a:prstGeom prst="rect">
          <a:avLst/>
        </a:prstGeom>
        <a:noFill/>
      </xdr:spPr>
    </xdr:pic>
    <xdr:clientData/>
  </xdr:twoCellAnchor>
  <xdr:twoCellAnchor editAs="oneCell">
    <xdr:from>
      <xdr:col>3</xdr:col>
      <xdr:colOff>0</xdr:colOff>
      <xdr:row>124</xdr:row>
      <xdr:rowOff>0</xdr:rowOff>
    </xdr:from>
    <xdr:to>
      <xdr:col>3</xdr:col>
      <xdr:colOff>200025</xdr:colOff>
      <xdr:row>125</xdr:row>
      <xdr:rowOff>38100</xdr:rowOff>
    </xdr:to>
    <xdr:pic>
      <xdr:nvPicPr>
        <xdr:cNvPr id="3323" name="Picture 251"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8146375"/>
          <a:ext cx="200025" cy="200025"/>
        </a:xfrm>
        <a:prstGeom prst="rect">
          <a:avLst/>
        </a:prstGeom>
        <a:noFill/>
      </xdr:spPr>
    </xdr:pic>
    <xdr:clientData/>
  </xdr:twoCellAnchor>
  <xdr:twoCellAnchor editAs="oneCell">
    <xdr:from>
      <xdr:col>4</xdr:col>
      <xdr:colOff>0</xdr:colOff>
      <xdr:row>124</xdr:row>
      <xdr:rowOff>0</xdr:rowOff>
    </xdr:from>
    <xdr:to>
      <xdr:col>4</xdr:col>
      <xdr:colOff>200025</xdr:colOff>
      <xdr:row>125</xdr:row>
      <xdr:rowOff>38100</xdr:rowOff>
    </xdr:to>
    <xdr:pic>
      <xdr:nvPicPr>
        <xdr:cNvPr id="3324" name="Picture 25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8146375"/>
          <a:ext cx="200025" cy="200025"/>
        </a:xfrm>
        <a:prstGeom prst="rect">
          <a:avLst/>
        </a:prstGeom>
        <a:noFill/>
      </xdr:spPr>
    </xdr:pic>
    <xdr:clientData/>
  </xdr:twoCellAnchor>
  <xdr:twoCellAnchor editAs="oneCell">
    <xdr:from>
      <xdr:col>5</xdr:col>
      <xdr:colOff>0</xdr:colOff>
      <xdr:row>124</xdr:row>
      <xdr:rowOff>0</xdr:rowOff>
    </xdr:from>
    <xdr:to>
      <xdr:col>5</xdr:col>
      <xdr:colOff>200025</xdr:colOff>
      <xdr:row>125</xdr:row>
      <xdr:rowOff>38100</xdr:rowOff>
    </xdr:to>
    <xdr:pic>
      <xdr:nvPicPr>
        <xdr:cNvPr id="3325" name="Picture 253"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8146375"/>
          <a:ext cx="200025" cy="200025"/>
        </a:xfrm>
        <a:prstGeom prst="rect">
          <a:avLst/>
        </a:prstGeom>
        <a:noFill/>
      </xdr:spPr>
    </xdr:pic>
    <xdr:clientData/>
  </xdr:twoCellAnchor>
  <xdr:twoCellAnchor editAs="oneCell">
    <xdr:from>
      <xdr:col>4</xdr:col>
      <xdr:colOff>0</xdr:colOff>
      <xdr:row>125</xdr:row>
      <xdr:rowOff>0</xdr:rowOff>
    </xdr:from>
    <xdr:to>
      <xdr:col>4</xdr:col>
      <xdr:colOff>200025</xdr:colOff>
      <xdr:row>126</xdr:row>
      <xdr:rowOff>38100</xdr:rowOff>
    </xdr:to>
    <xdr:pic>
      <xdr:nvPicPr>
        <xdr:cNvPr id="3326" name="Picture 25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8632150"/>
          <a:ext cx="200025" cy="200025"/>
        </a:xfrm>
        <a:prstGeom prst="rect">
          <a:avLst/>
        </a:prstGeom>
        <a:noFill/>
      </xdr:spPr>
    </xdr:pic>
    <xdr:clientData/>
  </xdr:twoCellAnchor>
  <xdr:twoCellAnchor editAs="oneCell">
    <xdr:from>
      <xdr:col>5</xdr:col>
      <xdr:colOff>0</xdr:colOff>
      <xdr:row>125</xdr:row>
      <xdr:rowOff>0</xdr:rowOff>
    </xdr:from>
    <xdr:to>
      <xdr:col>5</xdr:col>
      <xdr:colOff>200025</xdr:colOff>
      <xdr:row>126</xdr:row>
      <xdr:rowOff>38100</xdr:rowOff>
    </xdr:to>
    <xdr:pic>
      <xdr:nvPicPr>
        <xdr:cNvPr id="3327" name="Picture 25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8632150"/>
          <a:ext cx="200025" cy="200025"/>
        </a:xfrm>
        <a:prstGeom prst="rect">
          <a:avLst/>
        </a:prstGeom>
        <a:noFill/>
      </xdr:spPr>
    </xdr:pic>
    <xdr:clientData/>
  </xdr:twoCellAnchor>
  <xdr:twoCellAnchor editAs="oneCell">
    <xdr:from>
      <xdr:col>4</xdr:col>
      <xdr:colOff>0</xdr:colOff>
      <xdr:row>126</xdr:row>
      <xdr:rowOff>0</xdr:rowOff>
    </xdr:from>
    <xdr:to>
      <xdr:col>4</xdr:col>
      <xdr:colOff>200025</xdr:colOff>
      <xdr:row>127</xdr:row>
      <xdr:rowOff>38100</xdr:rowOff>
    </xdr:to>
    <xdr:pic>
      <xdr:nvPicPr>
        <xdr:cNvPr id="3328" name="Picture 25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8794075"/>
          <a:ext cx="200025" cy="200025"/>
        </a:xfrm>
        <a:prstGeom prst="rect">
          <a:avLst/>
        </a:prstGeom>
        <a:noFill/>
      </xdr:spPr>
    </xdr:pic>
    <xdr:clientData/>
  </xdr:twoCellAnchor>
  <xdr:twoCellAnchor editAs="oneCell">
    <xdr:from>
      <xdr:col>5</xdr:col>
      <xdr:colOff>0</xdr:colOff>
      <xdr:row>126</xdr:row>
      <xdr:rowOff>0</xdr:rowOff>
    </xdr:from>
    <xdr:to>
      <xdr:col>5</xdr:col>
      <xdr:colOff>200025</xdr:colOff>
      <xdr:row>127</xdr:row>
      <xdr:rowOff>38100</xdr:rowOff>
    </xdr:to>
    <xdr:pic>
      <xdr:nvPicPr>
        <xdr:cNvPr id="3329" name="Picture 25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8794075"/>
          <a:ext cx="200025" cy="200025"/>
        </a:xfrm>
        <a:prstGeom prst="rect">
          <a:avLst/>
        </a:prstGeom>
        <a:noFill/>
      </xdr:spPr>
    </xdr:pic>
    <xdr:clientData/>
  </xdr:twoCellAnchor>
  <xdr:twoCellAnchor editAs="oneCell">
    <xdr:from>
      <xdr:col>3</xdr:col>
      <xdr:colOff>0</xdr:colOff>
      <xdr:row>127</xdr:row>
      <xdr:rowOff>0</xdr:rowOff>
    </xdr:from>
    <xdr:to>
      <xdr:col>3</xdr:col>
      <xdr:colOff>200025</xdr:colOff>
      <xdr:row>128</xdr:row>
      <xdr:rowOff>38100</xdr:rowOff>
    </xdr:to>
    <xdr:pic>
      <xdr:nvPicPr>
        <xdr:cNvPr id="3330" name="Picture 25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8956000"/>
          <a:ext cx="200025" cy="200025"/>
        </a:xfrm>
        <a:prstGeom prst="rect">
          <a:avLst/>
        </a:prstGeom>
        <a:noFill/>
      </xdr:spPr>
    </xdr:pic>
    <xdr:clientData/>
  </xdr:twoCellAnchor>
  <xdr:twoCellAnchor editAs="oneCell">
    <xdr:from>
      <xdr:col>4</xdr:col>
      <xdr:colOff>0</xdr:colOff>
      <xdr:row>127</xdr:row>
      <xdr:rowOff>0</xdr:rowOff>
    </xdr:from>
    <xdr:to>
      <xdr:col>4</xdr:col>
      <xdr:colOff>200025</xdr:colOff>
      <xdr:row>128</xdr:row>
      <xdr:rowOff>38100</xdr:rowOff>
    </xdr:to>
    <xdr:pic>
      <xdr:nvPicPr>
        <xdr:cNvPr id="3331" name="Picture 25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8956000"/>
          <a:ext cx="200025" cy="200025"/>
        </a:xfrm>
        <a:prstGeom prst="rect">
          <a:avLst/>
        </a:prstGeom>
        <a:noFill/>
      </xdr:spPr>
    </xdr:pic>
    <xdr:clientData/>
  </xdr:twoCellAnchor>
  <xdr:twoCellAnchor editAs="oneCell">
    <xdr:from>
      <xdr:col>5</xdr:col>
      <xdr:colOff>0</xdr:colOff>
      <xdr:row>127</xdr:row>
      <xdr:rowOff>0</xdr:rowOff>
    </xdr:from>
    <xdr:to>
      <xdr:col>5</xdr:col>
      <xdr:colOff>200025</xdr:colOff>
      <xdr:row>128</xdr:row>
      <xdr:rowOff>38100</xdr:rowOff>
    </xdr:to>
    <xdr:pic>
      <xdr:nvPicPr>
        <xdr:cNvPr id="3332" name="Picture 26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8956000"/>
          <a:ext cx="200025" cy="200025"/>
        </a:xfrm>
        <a:prstGeom prst="rect">
          <a:avLst/>
        </a:prstGeom>
        <a:noFill/>
      </xdr:spPr>
    </xdr:pic>
    <xdr:clientData/>
  </xdr:twoCellAnchor>
  <xdr:twoCellAnchor editAs="oneCell">
    <xdr:from>
      <xdr:col>3</xdr:col>
      <xdr:colOff>0</xdr:colOff>
      <xdr:row>128</xdr:row>
      <xdr:rowOff>0</xdr:rowOff>
    </xdr:from>
    <xdr:to>
      <xdr:col>3</xdr:col>
      <xdr:colOff>200025</xdr:colOff>
      <xdr:row>129</xdr:row>
      <xdr:rowOff>38100</xdr:rowOff>
    </xdr:to>
    <xdr:pic>
      <xdr:nvPicPr>
        <xdr:cNvPr id="3333" name="Picture 261"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9117925"/>
          <a:ext cx="200025" cy="200025"/>
        </a:xfrm>
        <a:prstGeom prst="rect">
          <a:avLst/>
        </a:prstGeom>
        <a:noFill/>
      </xdr:spPr>
    </xdr:pic>
    <xdr:clientData/>
  </xdr:twoCellAnchor>
  <xdr:twoCellAnchor editAs="oneCell">
    <xdr:from>
      <xdr:col>4</xdr:col>
      <xdr:colOff>0</xdr:colOff>
      <xdr:row>128</xdr:row>
      <xdr:rowOff>0</xdr:rowOff>
    </xdr:from>
    <xdr:to>
      <xdr:col>4</xdr:col>
      <xdr:colOff>200025</xdr:colOff>
      <xdr:row>129</xdr:row>
      <xdr:rowOff>38100</xdr:rowOff>
    </xdr:to>
    <xdr:pic>
      <xdr:nvPicPr>
        <xdr:cNvPr id="3334" name="Picture 26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9117925"/>
          <a:ext cx="200025" cy="200025"/>
        </a:xfrm>
        <a:prstGeom prst="rect">
          <a:avLst/>
        </a:prstGeom>
        <a:noFill/>
      </xdr:spPr>
    </xdr:pic>
    <xdr:clientData/>
  </xdr:twoCellAnchor>
  <xdr:twoCellAnchor editAs="oneCell">
    <xdr:from>
      <xdr:col>5</xdr:col>
      <xdr:colOff>0</xdr:colOff>
      <xdr:row>128</xdr:row>
      <xdr:rowOff>0</xdr:rowOff>
    </xdr:from>
    <xdr:to>
      <xdr:col>5</xdr:col>
      <xdr:colOff>200025</xdr:colOff>
      <xdr:row>129</xdr:row>
      <xdr:rowOff>38100</xdr:rowOff>
    </xdr:to>
    <xdr:pic>
      <xdr:nvPicPr>
        <xdr:cNvPr id="3335" name="Picture 26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9117925"/>
          <a:ext cx="200025" cy="200025"/>
        </a:xfrm>
        <a:prstGeom prst="rect">
          <a:avLst/>
        </a:prstGeom>
        <a:noFill/>
      </xdr:spPr>
    </xdr:pic>
    <xdr:clientData/>
  </xdr:twoCellAnchor>
  <xdr:twoCellAnchor editAs="oneCell">
    <xdr:from>
      <xdr:col>3</xdr:col>
      <xdr:colOff>0</xdr:colOff>
      <xdr:row>129</xdr:row>
      <xdr:rowOff>0</xdr:rowOff>
    </xdr:from>
    <xdr:to>
      <xdr:col>3</xdr:col>
      <xdr:colOff>200025</xdr:colOff>
      <xdr:row>130</xdr:row>
      <xdr:rowOff>38100</xdr:rowOff>
    </xdr:to>
    <xdr:pic>
      <xdr:nvPicPr>
        <xdr:cNvPr id="3336" name="Picture 264"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9279850"/>
          <a:ext cx="200025" cy="200025"/>
        </a:xfrm>
        <a:prstGeom prst="rect">
          <a:avLst/>
        </a:prstGeom>
        <a:noFill/>
      </xdr:spPr>
    </xdr:pic>
    <xdr:clientData/>
  </xdr:twoCellAnchor>
  <xdr:twoCellAnchor editAs="oneCell">
    <xdr:from>
      <xdr:col>4</xdr:col>
      <xdr:colOff>0</xdr:colOff>
      <xdr:row>129</xdr:row>
      <xdr:rowOff>0</xdr:rowOff>
    </xdr:from>
    <xdr:to>
      <xdr:col>4</xdr:col>
      <xdr:colOff>200025</xdr:colOff>
      <xdr:row>130</xdr:row>
      <xdr:rowOff>38100</xdr:rowOff>
    </xdr:to>
    <xdr:pic>
      <xdr:nvPicPr>
        <xdr:cNvPr id="3337" name="Picture 26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9279850"/>
          <a:ext cx="200025" cy="200025"/>
        </a:xfrm>
        <a:prstGeom prst="rect">
          <a:avLst/>
        </a:prstGeom>
        <a:noFill/>
      </xdr:spPr>
    </xdr:pic>
    <xdr:clientData/>
  </xdr:twoCellAnchor>
  <xdr:twoCellAnchor editAs="oneCell">
    <xdr:from>
      <xdr:col>5</xdr:col>
      <xdr:colOff>0</xdr:colOff>
      <xdr:row>129</xdr:row>
      <xdr:rowOff>0</xdr:rowOff>
    </xdr:from>
    <xdr:to>
      <xdr:col>5</xdr:col>
      <xdr:colOff>200025</xdr:colOff>
      <xdr:row>130</xdr:row>
      <xdr:rowOff>38100</xdr:rowOff>
    </xdr:to>
    <xdr:pic>
      <xdr:nvPicPr>
        <xdr:cNvPr id="3338" name="Picture 266"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9279850"/>
          <a:ext cx="200025" cy="200025"/>
        </a:xfrm>
        <a:prstGeom prst="rect">
          <a:avLst/>
        </a:prstGeom>
        <a:noFill/>
      </xdr:spPr>
    </xdr:pic>
    <xdr:clientData/>
  </xdr:twoCellAnchor>
  <xdr:twoCellAnchor editAs="oneCell">
    <xdr:from>
      <xdr:col>3</xdr:col>
      <xdr:colOff>0</xdr:colOff>
      <xdr:row>130</xdr:row>
      <xdr:rowOff>0</xdr:rowOff>
    </xdr:from>
    <xdr:to>
      <xdr:col>3</xdr:col>
      <xdr:colOff>200025</xdr:colOff>
      <xdr:row>131</xdr:row>
      <xdr:rowOff>38100</xdr:rowOff>
    </xdr:to>
    <xdr:pic>
      <xdr:nvPicPr>
        <xdr:cNvPr id="3339" name="Picture 267"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9603700"/>
          <a:ext cx="200025" cy="200025"/>
        </a:xfrm>
        <a:prstGeom prst="rect">
          <a:avLst/>
        </a:prstGeom>
        <a:noFill/>
      </xdr:spPr>
    </xdr:pic>
    <xdr:clientData/>
  </xdr:twoCellAnchor>
  <xdr:twoCellAnchor editAs="oneCell">
    <xdr:from>
      <xdr:col>4</xdr:col>
      <xdr:colOff>0</xdr:colOff>
      <xdr:row>130</xdr:row>
      <xdr:rowOff>0</xdr:rowOff>
    </xdr:from>
    <xdr:to>
      <xdr:col>4</xdr:col>
      <xdr:colOff>200025</xdr:colOff>
      <xdr:row>131</xdr:row>
      <xdr:rowOff>38100</xdr:rowOff>
    </xdr:to>
    <xdr:pic>
      <xdr:nvPicPr>
        <xdr:cNvPr id="3340" name="Picture 26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9603700"/>
          <a:ext cx="200025" cy="200025"/>
        </a:xfrm>
        <a:prstGeom prst="rect">
          <a:avLst/>
        </a:prstGeom>
        <a:noFill/>
      </xdr:spPr>
    </xdr:pic>
    <xdr:clientData/>
  </xdr:twoCellAnchor>
  <xdr:twoCellAnchor editAs="oneCell">
    <xdr:from>
      <xdr:col>5</xdr:col>
      <xdr:colOff>0</xdr:colOff>
      <xdr:row>130</xdr:row>
      <xdr:rowOff>0</xdr:rowOff>
    </xdr:from>
    <xdr:to>
      <xdr:col>5</xdr:col>
      <xdr:colOff>200025</xdr:colOff>
      <xdr:row>131</xdr:row>
      <xdr:rowOff>38100</xdr:rowOff>
    </xdr:to>
    <xdr:pic>
      <xdr:nvPicPr>
        <xdr:cNvPr id="3341" name="Picture 269"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9603700"/>
          <a:ext cx="200025" cy="200025"/>
        </a:xfrm>
        <a:prstGeom prst="rect">
          <a:avLst/>
        </a:prstGeom>
        <a:noFill/>
      </xdr:spPr>
    </xdr:pic>
    <xdr:clientData/>
  </xdr:twoCellAnchor>
  <xdr:twoCellAnchor editAs="oneCell">
    <xdr:from>
      <xdr:col>3</xdr:col>
      <xdr:colOff>0</xdr:colOff>
      <xdr:row>131</xdr:row>
      <xdr:rowOff>0</xdr:rowOff>
    </xdr:from>
    <xdr:to>
      <xdr:col>3</xdr:col>
      <xdr:colOff>200025</xdr:colOff>
      <xdr:row>132</xdr:row>
      <xdr:rowOff>38100</xdr:rowOff>
    </xdr:to>
    <xdr:pic>
      <xdr:nvPicPr>
        <xdr:cNvPr id="3342" name="Picture 270"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9765625"/>
          <a:ext cx="200025" cy="200025"/>
        </a:xfrm>
        <a:prstGeom prst="rect">
          <a:avLst/>
        </a:prstGeom>
        <a:noFill/>
      </xdr:spPr>
    </xdr:pic>
    <xdr:clientData/>
  </xdr:twoCellAnchor>
  <xdr:twoCellAnchor editAs="oneCell">
    <xdr:from>
      <xdr:col>4</xdr:col>
      <xdr:colOff>0</xdr:colOff>
      <xdr:row>131</xdr:row>
      <xdr:rowOff>0</xdr:rowOff>
    </xdr:from>
    <xdr:to>
      <xdr:col>4</xdr:col>
      <xdr:colOff>200025</xdr:colOff>
      <xdr:row>132</xdr:row>
      <xdr:rowOff>38100</xdr:rowOff>
    </xdr:to>
    <xdr:pic>
      <xdr:nvPicPr>
        <xdr:cNvPr id="3343" name="Picture 27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9765625"/>
          <a:ext cx="200025" cy="200025"/>
        </a:xfrm>
        <a:prstGeom prst="rect">
          <a:avLst/>
        </a:prstGeom>
        <a:noFill/>
      </xdr:spPr>
    </xdr:pic>
    <xdr:clientData/>
  </xdr:twoCellAnchor>
  <xdr:twoCellAnchor editAs="oneCell">
    <xdr:from>
      <xdr:col>5</xdr:col>
      <xdr:colOff>0</xdr:colOff>
      <xdr:row>131</xdr:row>
      <xdr:rowOff>0</xdr:rowOff>
    </xdr:from>
    <xdr:to>
      <xdr:col>5</xdr:col>
      <xdr:colOff>200025</xdr:colOff>
      <xdr:row>132</xdr:row>
      <xdr:rowOff>38100</xdr:rowOff>
    </xdr:to>
    <xdr:pic>
      <xdr:nvPicPr>
        <xdr:cNvPr id="3344" name="Picture 27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29765625"/>
          <a:ext cx="200025" cy="200025"/>
        </a:xfrm>
        <a:prstGeom prst="rect">
          <a:avLst/>
        </a:prstGeom>
        <a:noFill/>
      </xdr:spPr>
    </xdr:pic>
    <xdr:clientData/>
  </xdr:twoCellAnchor>
  <xdr:twoCellAnchor editAs="oneCell">
    <xdr:from>
      <xdr:col>3</xdr:col>
      <xdr:colOff>0</xdr:colOff>
      <xdr:row>132</xdr:row>
      <xdr:rowOff>0</xdr:rowOff>
    </xdr:from>
    <xdr:to>
      <xdr:col>3</xdr:col>
      <xdr:colOff>200025</xdr:colOff>
      <xdr:row>133</xdr:row>
      <xdr:rowOff>38100</xdr:rowOff>
    </xdr:to>
    <xdr:pic>
      <xdr:nvPicPr>
        <xdr:cNvPr id="3345" name="Picture 27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29927550"/>
          <a:ext cx="200025" cy="200025"/>
        </a:xfrm>
        <a:prstGeom prst="rect">
          <a:avLst/>
        </a:prstGeom>
        <a:noFill/>
      </xdr:spPr>
    </xdr:pic>
    <xdr:clientData/>
  </xdr:twoCellAnchor>
  <xdr:twoCellAnchor editAs="oneCell">
    <xdr:from>
      <xdr:col>4</xdr:col>
      <xdr:colOff>0</xdr:colOff>
      <xdr:row>132</xdr:row>
      <xdr:rowOff>0</xdr:rowOff>
    </xdr:from>
    <xdr:to>
      <xdr:col>4</xdr:col>
      <xdr:colOff>200025</xdr:colOff>
      <xdr:row>133</xdr:row>
      <xdr:rowOff>38100</xdr:rowOff>
    </xdr:to>
    <xdr:pic>
      <xdr:nvPicPr>
        <xdr:cNvPr id="3346" name="Picture 27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29927550"/>
          <a:ext cx="200025" cy="200025"/>
        </a:xfrm>
        <a:prstGeom prst="rect">
          <a:avLst/>
        </a:prstGeom>
        <a:noFill/>
      </xdr:spPr>
    </xdr:pic>
    <xdr:clientData/>
  </xdr:twoCellAnchor>
  <xdr:twoCellAnchor editAs="oneCell">
    <xdr:from>
      <xdr:col>5</xdr:col>
      <xdr:colOff>0</xdr:colOff>
      <xdr:row>132</xdr:row>
      <xdr:rowOff>0</xdr:rowOff>
    </xdr:from>
    <xdr:to>
      <xdr:col>5</xdr:col>
      <xdr:colOff>200025</xdr:colOff>
      <xdr:row>133</xdr:row>
      <xdr:rowOff>38100</xdr:rowOff>
    </xdr:to>
    <xdr:pic>
      <xdr:nvPicPr>
        <xdr:cNvPr id="3347" name="Picture 27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29927550"/>
          <a:ext cx="200025" cy="200025"/>
        </a:xfrm>
        <a:prstGeom prst="rect">
          <a:avLst/>
        </a:prstGeom>
        <a:noFill/>
      </xdr:spPr>
    </xdr:pic>
    <xdr:clientData/>
  </xdr:twoCellAnchor>
  <xdr:twoCellAnchor editAs="oneCell">
    <xdr:from>
      <xdr:col>4</xdr:col>
      <xdr:colOff>0</xdr:colOff>
      <xdr:row>133</xdr:row>
      <xdr:rowOff>0</xdr:rowOff>
    </xdr:from>
    <xdr:to>
      <xdr:col>4</xdr:col>
      <xdr:colOff>200025</xdr:colOff>
      <xdr:row>134</xdr:row>
      <xdr:rowOff>38100</xdr:rowOff>
    </xdr:to>
    <xdr:pic>
      <xdr:nvPicPr>
        <xdr:cNvPr id="3348" name="Picture 27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0089475"/>
          <a:ext cx="200025" cy="200025"/>
        </a:xfrm>
        <a:prstGeom prst="rect">
          <a:avLst/>
        </a:prstGeom>
        <a:noFill/>
      </xdr:spPr>
    </xdr:pic>
    <xdr:clientData/>
  </xdr:twoCellAnchor>
  <xdr:twoCellAnchor editAs="oneCell">
    <xdr:from>
      <xdr:col>5</xdr:col>
      <xdr:colOff>0</xdr:colOff>
      <xdr:row>133</xdr:row>
      <xdr:rowOff>0</xdr:rowOff>
    </xdr:from>
    <xdr:to>
      <xdr:col>5</xdr:col>
      <xdr:colOff>200025</xdr:colOff>
      <xdr:row>134</xdr:row>
      <xdr:rowOff>38100</xdr:rowOff>
    </xdr:to>
    <xdr:pic>
      <xdr:nvPicPr>
        <xdr:cNvPr id="3349" name="Picture 27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0089475"/>
          <a:ext cx="200025" cy="200025"/>
        </a:xfrm>
        <a:prstGeom prst="rect">
          <a:avLst/>
        </a:prstGeom>
        <a:noFill/>
      </xdr:spPr>
    </xdr:pic>
    <xdr:clientData/>
  </xdr:twoCellAnchor>
  <xdr:twoCellAnchor editAs="oneCell">
    <xdr:from>
      <xdr:col>4</xdr:col>
      <xdr:colOff>0</xdr:colOff>
      <xdr:row>134</xdr:row>
      <xdr:rowOff>0</xdr:rowOff>
    </xdr:from>
    <xdr:to>
      <xdr:col>4</xdr:col>
      <xdr:colOff>200025</xdr:colOff>
      <xdr:row>135</xdr:row>
      <xdr:rowOff>38100</xdr:rowOff>
    </xdr:to>
    <xdr:pic>
      <xdr:nvPicPr>
        <xdr:cNvPr id="3350" name="Picture 27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0413325"/>
          <a:ext cx="200025" cy="200025"/>
        </a:xfrm>
        <a:prstGeom prst="rect">
          <a:avLst/>
        </a:prstGeom>
        <a:noFill/>
      </xdr:spPr>
    </xdr:pic>
    <xdr:clientData/>
  </xdr:twoCellAnchor>
  <xdr:twoCellAnchor editAs="oneCell">
    <xdr:from>
      <xdr:col>5</xdr:col>
      <xdr:colOff>0</xdr:colOff>
      <xdr:row>134</xdr:row>
      <xdr:rowOff>0</xdr:rowOff>
    </xdr:from>
    <xdr:to>
      <xdr:col>5</xdr:col>
      <xdr:colOff>200025</xdr:colOff>
      <xdr:row>135</xdr:row>
      <xdr:rowOff>38100</xdr:rowOff>
    </xdr:to>
    <xdr:pic>
      <xdr:nvPicPr>
        <xdr:cNvPr id="3351" name="Picture 27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0413325"/>
          <a:ext cx="200025" cy="200025"/>
        </a:xfrm>
        <a:prstGeom prst="rect">
          <a:avLst/>
        </a:prstGeom>
        <a:noFill/>
      </xdr:spPr>
    </xdr:pic>
    <xdr:clientData/>
  </xdr:twoCellAnchor>
  <xdr:twoCellAnchor editAs="oneCell">
    <xdr:from>
      <xdr:col>4</xdr:col>
      <xdr:colOff>0</xdr:colOff>
      <xdr:row>135</xdr:row>
      <xdr:rowOff>0</xdr:rowOff>
    </xdr:from>
    <xdr:to>
      <xdr:col>4</xdr:col>
      <xdr:colOff>200025</xdr:colOff>
      <xdr:row>136</xdr:row>
      <xdr:rowOff>38100</xdr:rowOff>
    </xdr:to>
    <xdr:pic>
      <xdr:nvPicPr>
        <xdr:cNvPr id="3352" name="Picture 280"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30575250"/>
          <a:ext cx="200025" cy="200025"/>
        </a:xfrm>
        <a:prstGeom prst="rect">
          <a:avLst/>
        </a:prstGeom>
        <a:noFill/>
      </xdr:spPr>
    </xdr:pic>
    <xdr:clientData/>
  </xdr:twoCellAnchor>
  <xdr:twoCellAnchor editAs="oneCell">
    <xdr:from>
      <xdr:col>5</xdr:col>
      <xdr:colOff>0</xdr:colOff>
      <xdr:row>135</xdr:row>
      <xdr:rowOff>0</xdr:rowOff>
    </xdr:from>
    <xdr:to>
      <xdr:col>5</xdr:col>
      <xdr:colOff>200025</xdr:colOff>
      <xdr:row>136</xdr:row>
      <xdr:rowOff>38100</xdr:rowOff>
    </xdr:to>
    <xdr:pic>
      <xdr:nvPicPr>
        <xdr:cNvPr id="3353" name="Picture 28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0575250"/>
          <a:ext cx="200025" cy="200025"/>
        </a:xfrm>
        <a:prstGeom prst="rect">
          <a:avLst/>
        </a:prstGeom>
        <a:noFill/>
      </xdr:spPr>
    </xdr:pic>
    <xdr:clientData/>
  </xdr:twoCellAnchor>
  <xdr:twoCellAnchor editAs="oneCell">
    <xdr:from>
      <xdr:col>4</xdr:col>
      <xdr:colOff>0</xdr:colOff>
      <xdr:row>136</xdr:row>
      <xdr:rowOff>0</xdr:rowOff>
    </xdr:from>
    <xdr:to>
      <xdr:col>4</xdr:col>
      <xdr:colOff>200025</xdr:colOff>
      <xdr:row>137</xdr:row>
      <xdr:rowOff>38100</xdr:rowOff>
    </xdr:to>
    <xdr:pic>
      <xdr:nvPicPr>
        <xdr:cNvPr id="3354" name="Picture 282"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30737175"/>
          <a:ext cx="200025" cy="200025"/>
        </a:xfrm>
        <a:prstGeom prst="rect">
          <a:avLst/>
        </a:prstGeom>
        <a:noFill/>
      </xdr:spPr>
    </xdr:pic>
    <xdr:clientData/>
  </xdr:twoCellAnchor>
  <xdr:twoCellAnchor editAs="oneCell">
    <xdr:from>
      <xdr:col>5</xdr:col>
      <xdr:colOff>0</xdr:colOff>
      <xdr:row>136</xdr:row>
      <xdr:rowOff>0</xdr:rowOff>
    </xdr:from>
    <xdr:to>
      <xdr:col>5</xdr:col>
      <xdr:colOff>200025</xdr:colOff>
      <xdr:row>137</xdr:row>
      <xdr:rowOff>38100</xdr:rowOff>
    </xdr:to>
    <xdr:pic>
      <xdr:nvPicPr>
        <xdr:cNvPr id="3355" name="Picture 28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0737175"/>
          <a:ext cx="200025" cy="200025"/>
        </a:xfrm>
        <a:prstGeom prst="rect">
          <a:avLst/>
        </a:prstGeom>
        <a:noFill/>
      </xdr:spPr>
    </xdr:pic>
    <xdr:clientData/>
  </xdr:twoCellAnchor>
  <xdr:twoCellAnchor editAs="oneCell">
    <xdr:from>
      <xdr:col>3</xdr:col>
      <xdr:colOff>0</xdr:colOff>
      <xdr:row>137</xdr:row>
      <xdr:rowOff>0</xdr:rowOff>
    </xdr:from>
    <xdr:to>
      <xdr:col>3</xdr:col>
      <xdr:colOff>200025</xdr:colOff>
      <xdr:row>138</xdr:row>
      <xdr:rowOff>38100</xdr:rowOff>
    </xdr:to>
    <xdr:pic>
      <xdr:nvPicPr>
        <xdr:cNvPr id="3356" name="Picture 284"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31061025"/>
          <a:ext cx="200025" cy="200025"/>
        </a:xfrm>
        <a:prstGeom prst="rect">
          <a:avLst/>
        </a:prstGeom>
        <a:noFill/>
      </xdr:spPr>
    </xdr:pic>
    <xdr:clientData/>
  </xdr:twoCellAnchor>
  <xdr:twoCellAnchor editAs="oneCell">
    <xdr:from>
      <xdr:col>4</xdr:col>
      <xdr:colOff>0</xdr:colOff>
      <xdr:row>137</xdr:row>
      <xdr:rowOff>0</xdr:rowOff>
    </xdr:from>
    <xdr:to>
      <xdr:col>4</xdr:col>
      <xdr:colOff>200025</xdr:colOff>
      <xdr:row>138</xdr:row>
      <xdr:rowOff>38100</xdr:rowOff>
    </xdr:to>
    <xdr:pic>
      <xdr:nvPicPr>
        <xdr:cNvPr id="3357" name="Picture 28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1061025"/>
          <a:ext cx="200025" cy="200025"/>
        </a:xfrm>
        <a:prstGeom prst="rect">
          <a:avLst/>
        </a:prstGeom>
        <a:noFill/>
      </xdr:spPr>
    </xdr:pic>
    <xdr:clientData/>
  </xdr:twoCellAnchor>
  <xdr:twoCellAnchor editAs="oneCell">
    <xdr:from>
      <xdr:col>5</xdr:col>
      <xdr:colOff>0</xdr:colOff>
      <xdr:row>137</xdr:row>
      <xdr:rowOff>0</xdr:rowOff>
    </xdr:from>
    <xdr:to>
      <xdr:col>5</xdr:col>
      <xdr:colOff>200025</xdr:colOff>
      <xdr:row>138</xdr:row>
      <xdr:rowOff>38100</xdr:rowOff>
    </xdr:to>
    <xdr:pic>
      <xdr:nvPicPr>
        <xdr:cNvPr id="3358" name="Picture 286"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31061025"/>
          <a:ext cx="200025" cy="200025"/>
        </a:xfrm>
        <a:prstGeom prst="rect">
          <a:avLst/>
        </a:prstGeom>
        <a:noFill/>
      </xdr:spPr>
    </xdr:pic>
    <xdr:clientData/>
  </xdr:twoCellAnchor>
  <xdr:twoCellAnchor editAs="oneCell">
    <xdr:from>
      <xdr:col>4</xdr:col>
      <xdr:colOff>0</xdr:colOff>
      <xdr:row>138</xdr:row>
      <xdr:rowOff>0</xdr:rowOff>
    </xdr:from>
    <xdr:to>
      <xdr:col>4</xdr:col>
      <xdr:colOff>200025</xdr:colOff>
      <xdr:row>139</xdr:row>
      <xdr:rowOff>38100</xdr:rowOff>
    </xdr:to>
    <xdr:pic>
      <xdr:nvPicPr>
        <xdr:cNvPr id="3359" name="Picture 28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1546800"/>
          <a:ext cx="200025" cy="200025"/>
        </a:xfrm>
        <a:prstGeom prst="rect">
          <a:avLst/>
        </a:prstGeom>
        <a:noFill/>
      </xdr:spPr>
    </xdr:pic>
    <xdr:clientData/>
  </xdr:twoCellAnchor>
  <xdr:twoCellAnchor editAs="oneCell">
    <xdr:from>
      <xdr:col>5</xdr:col>
      <xdr:colOff>0</xdr:colOff>
      <xdr:row>138</xdr:row>
      <xdr:rowOff>0</xdr:rowOff>
    </xdr:from>
    <xdr:to>
      <xdr:col>5</xdr:col>
      <xdr:colOff>200025</xdr:colOff>
      <xdr:row>139</xdr:row>
      <xdr:rowOff>38100</xdr:rowOff>
    </xdr:to>
    <xdr:pic>
      <xdr:nvPicPr>
        <xdr:cNvPr id="3360" name="Picture 28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1546800"/>
          <a:ext cx="200025" cy="200025"/>
        </a:xfrm>
        <a:prstGeom prst="rect">
          <a:avLst/>
        </a:prstGeom>
        <a:noFill/>
      </xdr:spPr>
    </xdr:pic>
    <xdr:clientData/>
  </xdr:twoCellAnchor>
  <xdr:twoCellAnchor editAs="oneCell">
    <xdr:from>
      <xdr:col>3</xdr:col>
      <xdr:colOff>0</xdr:colOff>
      <xdr:row>139</xdr:row>
      <xdr:rowOff>0</xdr:rowOff>
    </xdr:from>
    <xdr:to>
      <xdr:col>3</xdr:col>
      <xdr:colOff>200025</xdr:colOff>
      <xdr:row>140</xdr:row>
      <xdr:rowOff>38100</xdr:rowOff>
    </xdr:to>
    <xdr:pic>
      <xdr:nvPicPr>
        <xdr:cNvPr id="3361" name="Picture 289"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31708725"/>
          <a:ext cx="200025" cy="200025"/>
        </a:xfrm>
        <a:prstGeom prst="rect">
          <a:avLst/>
        </a:prstGeom>
        <a:noFill/>
      </xdr:spPr>
    </xdr:pic>
    <xdr:clientData/>
  </xdr:twoCellAnchor>
  <xdr:twoCellAnchor editAs="oneCell">
    <xdr:from>
      <xdr:col>4</xdr:col>
      <xdr:colOff>0</xdr:colOff>
      <xdr:row>139</xdr:row>
      <xdr:rowOff>0</xdr:rowOff>
    </xdr:from>
    <xdr:to>
      <xdr:col>4</xdr:col>
      <xdr:colOff>200025</xdr:colOff>
      <xdr:row>140</xdr:row>
      <xdr:rowOff>38100</xdr:rowOff>
    </xdr:to>
    <xdr:pic>
      <xdr:nvPicPr>
        <xdr:cNvPr id="3362" name="Picture 29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1708725"/>
          <a:ext cx="200025" cy="200025"/>
        </a:xfrm>
        <a:prstGeom prst="rect">
          <a:avLst/>
        </a:prstGeom>
        <a:noFill/>
      </xdr:spPr>
    </xdr:pic>
    <xdr:clientData/>
  </xdr:twoCellAnchor>
  <xdr:twoCellAnchor editAs="oneCell">
    <xdr:from>
      <xdr:col>5</xdr:col>
      <xdr:colOff>0</xdr:colOff>
      <xdr:row>139</xdr:row>
      <xdr:rowOff>0</xdr:rowOff>
    </xdr:from>
    <xdr:to>
      <xdr:col>5</xdr:col>
      <xdr:colOff>200025</xdr:colOff>
      <xdr:row>140</xdr:row>
      <xdr:rowOff>38100</xdr:rowOff>
    </xdr:to>
    <xdr:pic>
      <xdr:nvPicPr>
        <xdr:cNvPr id="3363" name="Picture 29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1708725"/>
          <a:ext cx="200025" cy="200025"/>
        </a:xfrm>
        <a:prstGeom prst="rect">
          <a:avLst/>
        </a:prstGeom>
        <a:noFill/>
      </xdr:spPr>
    </xdr:pic>
    <xdr:clientData/>
  </xdr:twoCellAnchor>
  <xdr:twoCellAnchor editAs="oneCell">
    <xdr:from>
      <xdr:col>4</xdr:col>
      <xdr:colOff>0</xdr:colOff>
      <xdr:row>140</xdr:row>
      <xdr:rowOff>0</xdr:rowOff>
    </xdr:from>
    <xdr:to>
      <xdr:col>4</xdr:col>
      <xdr:colOff>200025</xdr:colOff>
      <xdr:row>141</xdr:row>
      <xdr:rowOff>38100</xdr:rowOff>
    </xdr:to>
    <xdr:pic>
      <xdr:nvPicPr>
        <xdr:cNvPr id="3364" name="Picture 29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2032575"/>
          <a:ext cx="200025" cy="200025"/>
        </a:xfrm>
        <a:prstGeom prst="rect">
          <a:avLst/>
        </a:prstGeom>
        <a:noFill/>
      </xdr:spPr>
    </xdr:pic>
    <xdr:clientData/>
  </xdr:twoCellAnchor>
  <xdr:twoCellAnchor editAs="oneCell">
    <xdr:from>
      <xdr:col>5</xdr:col>
      <xdr:colOff>0</xdr:colOff>
      <xdr:row>140</xdr:row>
      <xdr:rowOff>0</xdr:rowOff>
    </xdr:from>
    <xdr:to>
      <xdr:col>5</xdr:col>
      <xdr:colOff>200025</xdr:colOff>
      <xdr:row>141</xdr:row>
      <xdr:rowOff>38100</xdr:rowOff>
    </xdr:to>
    <xdr:pic>
      <xdr:nvPicPr>
        <xdr:cNvPr id="3365" name="Picture 29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2032575"/>
          <a:ext cx="200025" cy="200025"/>
        </a:xfrm>
        <a:prstGeom prst="rect">
          <a:avLst/>
        </a:prstGeom>
        <a:noFill/>
      </xdr:spPr>
    </xdr:pic>
    <xdr:clientData/>
  </xdr:twoCellAnchor>
  <xdr:twoCellAnchor editAs="oneCell">
    <xdr:from>
      <xdr:col>4</xdr:col>
      <xdr:colOff>0</xdr:colOff>
      <xdr:row>141</xdr:row>
      <xdr:rowOff>0</xdr:rowOff>
    </xdr:from>
    <xdr:to>
      <xdr:col>4</xdr:col>
      <xdr:colOff>200025</xdr:colOff>
      <xdr:row>142</xdr:row>
      <xdr:rowOff>38100</xdr:rowOff>
    </xdr:to>
    <xdr:pic>
      <xdr:nvPicPr>
        <xdr:cNvPr id="3366" name="Picture 29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2518350"/>
          <a:ext cx="200025" cy="200025"/>
        </a:xfrm>
        <a:prstGeom prst="rect">
          <a:avLst/>
        </a:prstGeom>
        <a:noFill/>
      </xdr:spPr>
    </xdr:pic>
    <xdr:clientData/>
  </xdr:twoCellAnchor>
  <xdr:twoCellAnchor editAs="oneCell">
    <xdr:from>
      <xdr:col>5</xdr:col>
      <xdr:colOff>0</xdr:colOff>
      <xdr:row>141</xdr:row>
      <xdr:rowOff>0</xdr:rowOff>
    </xdr:from>
    <xdr:to>
      <xdr:col>5</xdr:col>
      <xdr:colOff>200025</xdr:colOff>
      <xdr:row>142</xdr:row>
      <xdr:rowOff>38100</xdr:rowOff>
    </xdr:to>
    <xdr:pic>
      <xdr:nvPicPr>
        <xdr:cNvPr id="3367" name="Picture 29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2518350"/>
          <a:ext cx="200025" cy="200025"/>
        </a:xfrm>
        <a:prstGeom prst="rect">
          <a:avLst/>
        </a:prstGeom>
        <a:noFill/>
      </xdr:spPr>
    </xdr:pic>
    <xdr:clientData/>
  </xdr:twoCellAnchor>
  <xdr:twoCellAnchor editAs="oneCell">
    <xdr:from>
      <xdr:col>4</xdr:col>
      <xdr:colOff>0</xdr:colOff>
      <xdr:row>142</xdr:row>
      <xdr:rowOff>0</xdr:rowOff>
    </xdr:from>
    <xdr:to>
      <xdr:col>4</xdr:col>
      <xdr:colOff>200025</xdr:colOff>
      <xdr:row>143</xdr:row>
      <xdr:rowOff>38100</xdr:rowOff>
    </xdr:to>
    <xdr:pic>
      <xdr:nvPicPr>
        <xdr:cNvPr id="3368" name="Picture 29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2842200"/>
          <a:ext cx="200025" cy="200025"/>
        </a:xfrm>
        <a:prstGeom prst="rect">
          <a:avLst/>
        </a:prstGeom>
        <a:noFill/>
      </xdr:spPr>
    </xdr:pic>
    <xdr:clientData/>
  </xdr:twoCellAnchor>
  <xdr:twoCellAnchor editAs="oneCell">
    <xdr:from>
      <xdr:col>5</xdr:col>
      <xdr:colOff>0</xdr:colOff>
      <xdr:row>142</xdr:row>
      <xdr:rowOff>0</xdr:rowOff>
    </xdr:from>
    <xdr:to>
      <xdr:col>5</xdr:col>
      <xdr:colOff>200025</xdr:colOff>
      <xdr:row>143</xdr:row>
      <xdr:rowOff>38100</xdr:rowOff>
    </xdr:to>
    <xdr:pic>
      <xdr:nvPicPr>
        <xdr:cNvPr id="3369" name="Picture 29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2842200"/>
          <a:ext cx="200025" cy="200025"/>
        </a:xfrm>
        <a:prstGeom prst="rect">
          <a:avLst/>
        </a:prstGeom>
        <a:noFill/>
      </xdr:spPr>
    </xdr:pic>
    <xdr:clientData/>
  </xdr:twoCellAnchor>
  <xdr:twoCellAnchor editAs="oneCell">
    <xdr:from>
      <xdr:col>4</xdr:col>
      <xdr:colOff>0</xdr:colOff>
      <xdr:row>143</xdr:row>
      <xdr:rowOff>0</xdr:rowOff>
    </xdr:from>
    <xdr:to>
      <xdr:col>4</xdr:col>
      <xdr:colOff>200025</xdr:colOff>
      <xdr:row>144</xdr:row>
      <xdr:rowOff>38100</xdr:rowOff>
    </xdr:to>
    <xdr:pic>
      <xdr:nvPicPr>
        <xdr:cNvPr id="3370" name="Picture 29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3327975"/>
          <a:ext cx="200025" cy="200025"/>
        </a:xfrm>
        <a:prstGeom prst="rect">
          <a:avLst/>
        </a:prstGeom>
        <a:noFill/>
      </xdr:spPr>
    </xdr:pic>
    <xdr:clientData/>
  </xdr:twoCellAnchor>
  <xdr:twoCellAnchor editAs="oneCell">
    <xdr:from>
      <xdr:col>5</xdr:col>
      <xdr:colOff>0</xdr:colOff>
      <xdr:row>143</xdr:row>
      <xdr:rowOff>0</xdr:rowOff>
    </xdr:from>
    <xdr:to>
      <xdr:col>5</xdr:col>
      <xdr:colOff>200025</xdr:colOff>
      <xdr:row>144</xdr:row>
      <xdr:rowOff>38100</xdr:rowOff>
    </xdr:to>
    <xdr:pic>
      <xdr:nvPicPr>
        <xdr:cNvPr id="3371" name="Picture 29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3327975"/>
          <a:ext cx="200025" cy="200025"/>
        </a:xfrm>
        <a:prstGeom prst="rect">
          <a:avLst/>
        </a:prstGeom>
        <a:noFill/>
      </xdr:spPr>
    </xdr:pic>
    <xdr:clientData/>
  </xdr:twoCellAnchor>
  <xdr:twoCellAnchor editAs="oneCell">
    <xdr:from>
      <xdr:col>4</xdr:col>
      <xdr:colOff>0</xdr:colOff>
      <xdr:row>144</xdr:row>
      <xdr:rowOff>0</xdr:rowOff>
    </xdr:from>
    <xdr:to>
      <xdr:col>4</xdr:col>
      <xdr:colOff>200025</xdr:colOff>
      <xdr:row>145</xdr:row>
      <xdr:rowOff>38100</xdr:rowOff>
    </xdr:to>
    <xdr:pic>
      <xdr:nvPicPr>
        <xdr:cNvPr id="3372" name="Picture 30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3975675"/>
          <a:ext cx="200025" cy="200025"/>
        </a:xfrm>
        <a:prstGeom prst="rect">
          <a:avLst/>
        </a:prstGeom>
        <a:noFill/>
      </xdr:spPr>
    </xdr:pic>
    <xdr:clientData/>
  </xdr:twoCellAnchor>
  <xdr:twoCellAnchor editAs="oneCell">
    <xdr:from>
      <xdr:col>5</xdr:col>
      <xdr:colOff>0</xdr:colOff>
      <xdr:row>144</xdr:row>
      <xdr:rowOff>0</xdr:rowOff>
    </xdr:from>
    <xdr:to>
      <xdr:col>5</xdr:col>
      <xdr:colOff>200025</xdr:colOff>
      <xdr:row>145</xdr:row>
      <xdr:rowOff>38100</xdr:rowOff>
    </xdr:to>
    <xdr:pic>
      <xdr:nvPicPr>
        <xdr:cNvPr id="3373" name="Picture 30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3975675"/>
          <a:ext cx="200025" cy="200025"/>
        </a:xfrm>
        <a:prstGeom prst="rect">
          <a:avLst/>
        </a:prstGeom>
        <a:noFill/>
      </xdr:spPr>
    </xdr:pic>
    <xdr:clientData/>
  </xdr:twoCellAnchor>
  <xdr:twoCellAnchor editAs="oneCell">
    <xdr:from>
      <xdr:col>3</xdr:col>
      <xdr:colOff>0</xdr:colOff>
      <xdr:row>145</xdr:row>
      <xdr:rowOff>0</xdr:rowOff>
    </xdr:from>
    <xdr:to>
      <xdr:col>3</xdr:col>
      <xdr:colOff>200025</xdr:colOff>
      <xdr:row>146</xdr:row>
      <xdr:rowOff>38100</xdr:rowOff>
    </xdr:to>
    <xdr:pic>
      <xdr:nvPicPr>
        <xdr:cNvPr id="3374" name="Picture 30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34623375"/>
          <a:ext cx="200025" cy="200025"/>
        </a:xfrm>
        <a:prstGeom prst="rect">
          <a:avLst/>
        </a:prstGeom>
        <a:noFill/>
      </xdr:spPr>
    </xdr:pic>
    <xdr:clientData/>
  </xdr:twoCellAnchor>
  <xdr:twoCellAnchor editAs="oneCell">
    <xdr:from>
      <xdr:col>4</xdr:col>
      <xdr:colOff>0</xdr:colOff>
      <xdr:row>145</xdr:row>
      <xdr:rowOff>0</xdr:rowOff>
    </xdr:from>
    <xdr:to>
      <xdr:col>4</xdr:col>
      <xdr:colOff>200025</xdr:colOff>
      <xdr:row>146</xdr:row>
      <xdr:rowOff>38100</xdr:rowOff>
    </xdr:to>
    <xdr:pic>
      <xdr:nvPicPr>
        <xdr:cNvPr id="3375" name="Picture 303" descr="https://members.hardrock.com/images/iconUnverifiedVisit.png">
          <a:hlinkClick xmlns:r="http://schemas.openxmlformats.org/officeDocument/2006/relationships" r:id="rId1"/>
        </xdr:cNvPr>
        <xdr:cNvPicPr>
          <a:picLocks noChangeAspect="1" noChangeArrowheads="1"/>
        </xdr:cNvPicPr>
      </xdr:nvPicPr>
      <xdr:blipFill>
        <a:blip xmlns:r="http://schemas.openxmlformats.org/officeDocument/2006/relationships" r:embed="rId30" cstate="print"/>
        <a:srcRect/>
        <a:stretch>
          <a:fillRect/>
        </a:stretch>
      </xdr:blipFill>
      <xdr:spPr bwMode="auto">
        <a:xfrm>
          <a:off x="3048000" y="34623375"/>
          <a:ext cx="200025" cy="200025"/>
        </a:xfrm>
        <a:prstGeom prst="rect">
          <a:avLst/>
        </a:prstGeom>
        <a:noFill/>
      </xdr:spPr>
    </xdr:pic>
    <xdr:clientData/>
  </xdr:twoCellAnchor>
  <xdr:twoCellAnchor editAs="oneCell">
    <xdr:from>
      <xdr:col>5</xdr:col>
      <xdr:colOff>0</xdr:colOff>
      <xdr:row>145</xdr:row>
      <xdr:rowOff>0</xdr:rowOff>
    </xdr:from>
    <xdr:to>
      <xdr:col>5</xdr:col>
      <xdr:colOff>200025</xdr:colOff>
      <xdr:row>146</xdr:row>
      <xdr:rowOff>38100</xdr:rowOff>
    </xdr:to>
    <xdr:pic>
      <xdr:nvPicPr>
        <xdr:cNvPr id="3376" name="Picture 304"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34623375"/>
          <a:ext cx="200025" cy="200025"/>
        </a:xfrm>
        <a:prstGeom prst="rect">
          <a:avLst/>
        </a:prstGeom>
        <a:noFill/>
      </xdr:spPr>
    </xdr:pic>
    <xdr:clientData/>
  </xdr:twoCellAnchor>
  <xdr:twoCellAnchor editAs="oneCell">
    <xdr:from>
      <xdr:col>3</xdr:col>
      <xdr:colOff>0</xdr:colOff>
      <xdr:row>146</xdr:row>
      <xdr:rowOff>0</xdr:rowOff>
    </xdr:from>
    <xdr:to>
      <xdr:col>3</xdr:col>
      <xdr:colOff>200025</xdr:colOff>
      <xdr:row>147</xdr:row>
      <xdr:rowOff>38100</xdr:rowOff>
    </xdr:to>
    <xdr:pic>
      <xdr:nvPicPr>
        <xdr:cNvPr id="3377" name="Picture 30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34785300"/>
          <a:ext cx="200025" cy="200025"/>
        </a:xfrm>
        <a:prstGeom prst="rect">
          <a:avLst/>
        </a:prstGeom>
        <a:noFill/>
      </xdr:spPr>
    </xdr:pic>
    <xdr:clientData/>
  </xdr:twoCellAnchor>
  <xdr:twoCellAnchor editAs="oneCell">
    <xdr:from>
      <xdr:col>4</xdr:col>
      <xdr:colOff>0</xdr:colOff>
      <xdr:row>146</xdr:row>
      <xdr:rowOff>0</xdr:rowOff>
    </xdr:from>
    <xdr:to>
      <xdr:col>4</xdr:col>
      <xdr:colOff>200025</xdr:colOff>
      <xdr:row>147</xdr:row>
      <xdr:rowOff>38100</xdr:rowOff>
    </xdr:to>
    <xdr:pic>
      <xdr:nvPicPr>
        <xdr:cNvPr id="3378" name="Picture 30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4785300"/>
          <a:ext cx="200025" cy="200025"/>
        </a:xfrm>
        <a:prstGeom prst="rect">
          <a:avLst/>
        </a:prstGeom>
        <a:noFill/>
      </xdr:spPr>
    </xdr:pic>
    <xdr:clientData/>
  </xdr:twoCellAnchor>
  <xdr:twoCellAnchor editAs="oneCell">
    <xdr:from>
      <xdr:col>5</xdr:col>
      <xdr:colOff>0</xdr:colOff>
      <xdr:row>146</xdr:row>
      <xdr:rowOff>0</xdr:rowOff>
    </xdr:from>
    <xdr:to>
      <xdr:col>5</xdr:col>
      <xdr:colOff>200025</xdr:colOff>
      <xdr:row>147</xdr:row>
      <xdr:rowOff>38100</xdr:rowOff>
    </xdr:to>
    <xdr:pic>
      <xdr:nvPicPr>
        <xdr:cNvPr id="3379" name="Picture 30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34785300"/>
          <a:ext cx="200025" cy="200025"/>
        </a:xfrm>
        <a:prstGeom prst="rect">
          <a:avLst/>
        </a:prstGeom>
        <a:noFill/>
      </xdr:spPr>
    </xdr:pic>
    <xdr:clientData/>
  </xdr:twoCellAnchor>
  <xdr:twoCellAnchor editAs="oneCell">
    <xdr:from>
      <xdr:col>3</xdr:col>
      <xdr:colOff>0</xdr:colOff>
      <xdr:row>147</xdr:row>
      <xdr:rowOff>0</xdr:rowOff>
    </xdr:from>
    <xdr:to>
      <xdr:col>3</xdr:col>
      <xdr:colOff>200025</xdr:colOff>
      <xdr:row>148</xdr:row>
      <xdr:rowOff>38100</xdr:rowOff>
    </xdr:to>
    <xdr:pic>
      <xdr:nvPicPr>
        <xdr:cNvPr id="3380" name="Picture 30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35109150"/>
          <a:ext cx="200025" cy="200025"/>
        </a:xfrm>
        <a:prstGeom prst="rect">
          <a:avLst/>
        </a:prstGeom>
        <a:noFill/>
      </xdr:spPr>
    </xdr:pic>
    <xdr:clientData/>
  </xdr:twoCellAnchor>
  <xdr:twoCellAnchor editAs="oneCell">
    <xdr:from>
      <xdr:col>4</xdr:col>
      <xdr:colOff>0</xdr:colOff>
      <xdr:row>147</xdr:row>
      <xdr:rowOff>0</xdr:rowOff>
    </xdr:from>
    <xdr:to>
      <xdr:col>4</xdr:col>
      <xdr:colOff>200025</xdr:colOff>
      <xdr:row>148</xdr:row>
      <xdr:rowOff>38100</xdr:rowOff>
    </xdr:to>
    <xdr:pic>
      <xdr:nvPicPr>
        <xdr:cNvPr id="3381" name="Picture 30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5109150"/>
          <a:ext cx="200025" cy="200025"/>
        </a:xfrm>
        <a:prstGeom prst="rect">
          <a:avLst/>
        </a:prstGeom>
        <a:noFill/>
      </xdr:spPr>
    </xdr:pic>
    <xdr:clientData/>
  </xdr:twoCellAnchor>
  <xdr:twoCellAnchor editAs="oneCell">
    <xdr:from>
      <xdr:col>5</xdr:col>
      <xdr:colOff>0</xdr:colOff>
      <xdr:row>147</xdr:row>
      <xdr:rowOff>0</xdr:rowOff>
    </xdr:from>
    <xdr:to>
      <xdr:col>5</xdr:col>
      <xdr:colOff>200025</xdr:colOff>
      <xdr:row>148</xdr:row>
      <xdr:rowOff>38100</xdr:rowOff>
    </xdr:to>
    <xdr:pic>
      <xdr:nvPicPr>
        <xdr:cNvPr id="3382" name="Picture 31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35109150"/>
          <a:ext cx="200025" cy="200025"/>
        </a:xfrm>
        <a:prstGeom prst="rect">
          <a:avLst/>
        </a:prstGeom>
        <a:noFill/>
      </xdr:spPr>
    </xdr:pic>
    <xdr:clientData/>
  </xdr:twoCellAnchor>
  <xdr:twoCellAnchor editAs="oneCell">
    <xdr:from>
      <xdr:col>4</xdr:col>
      <xdr:colOff>0</xdr:colOff>
      <xdr:row>148</xdr:row>
      <xdr:rowOff>0</xdr:rowOff>
    </xdr:from>
    <xdr:to>
      <xdr:col>4</xdr:col>
      <xdr:colOff>200025</xdr:colOff>
      <xdr:row>149</xdr:row>
      <xdr:rowOff>38100</xdr:rowOff>
    </xdr:to>
    <xdr:pic>
      <xdr:nvPicPr>
        <xdr:cNvPr id="3383" name="Picture 31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5756850"/>
          <a:ext cx="200025" cy="200025"/>
        </a:xfrm>
        <a:prstGeom prst="rect">
          <a:avLst/>
        </a:prstGeom>
        <a:noFill/>
      </xdr:spPr>
    </xdr:pic>
    <xdr:clientData/>
  </xdr:twoCellAnchor>
  <xdr:twoCellAnchor editAs="oneCell">
    <xdr:from>
      <xdr:col>5</xdr:col>
      <xdr:colOff>0</xdr:colOff>
      <xdr:row>148</xdr:row>
      <xdr:rowOff>0</xdr:rowOff>
    </xdr:from>
    <xdr:to>
      <xdr:col>5</xdr:col>
      <xdr:colOff>200025</xdr:colOff>
      <xdr:row>149</xdr:row>
      <xdr:rowOff>38100</xdr:rowOff>
    </xdr:to>
    <xdr:pic>
      <xdr:nvPicPr>
        <xdr:cNvPr id="3384" name="Picture 31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5756850"/>
          <a:ext cx="200025" cy="200025"/>
        </a:xfrm>
        <a:prstGeom prst="rect">
          <a:avLst/>
        </a:prstGeom>
        <a:noFill/>
      </xdr:spPr>
    </xdr:pic>
    <xdr:clientData/>
  </xdr:twoCellAnchor>
  <xdr:twoCellAnchor editAs="oneCell">
    <xdr:from>
      <xdr:col>4</xdr:col>
      <xdr:colOff>0</xdr:colOff>
      <xdr:row>149</xdr:row>
      <xdr:rowOff>0</xdr:rowOff>
    </xdr:from>
    <xdr:to>
      <xdr:col>4</xdr:col>
      <xdr:colOff>200025</xdr:colOff>
      <xdr:row>150</xdr:row>
      <xdr:rowOff>38100</xdr:rowOff>
    </xdr:to>
    <xdr:pic>
      <xdr:nvPicPr>
        <xdr:cNvPr id="3385" name="Picture 31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6080700"/>
          <a:ext cx="200025" cy="200025"/>
        </a:xfrm>
        <a:prstGeom prst="rect">
          <a:avLst/>
        </a:prstGeom>
        <a:noFill/>
      </xdr:spPr>
    </xdr:pic>
    <xdr:clientData/>
  </xdr:twoCellAnchor>
  <xdr:twoCellAnchor editAs="oneCell">
    <xdr:from>
      <xdr:col>5</xdr:col>
      <xdr:colOff>0</xdr:colOff>
      <xdr:row>149</xdr:row>
      <xdr:rowOff>0</xdr:rowOff>
    </xdr:from>
    <xdr:to>
      <xdr:col>5</xdr:col>
      <xdr:colOff>200025</xdr:colOff>
      <xdr:row>150</xdr:row>
      <xdr:rowOff>38100</xdr:rowOff>
    </xdr:to>
    <xdr:pic>
      <xdr:nvPicPr>
        <xdr:cNvPr id="3386" name="Picture 31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6080700"/>
          <a:ext cx="200025" cy="200025"/>
        </a:xfrm>
        <a:prstGeom prst="rect">
          <a:avLst/>
        </a:prstGeom>
        <a:noFill/>
      </xdr:spPr>
    </xdr:pic>
    <xdr:clientData/>
  </xdr:twoCellAnchor>
  <xdr:twoCellAnchor editAs="oneCell">
    <xdr:from>
      <xdr:col>4</xdr:col>
      <xdr:colOff>0</xdr:colOff>
      <xdr:row>150</xdr:row>
      <xdr:rowOff>0</xdr:rowOff>
    </xdr:from>
    <xdr:to>
      <xdr:col>4</xdr:col>
      <xdr:colOff>200025</xdr:colOff>
      <xdr:row>151</xdr:row>
      <xdr:rowOff>38100</xdr:rowOff>
    </xdr:to>
    <xdr:pic>
      <xdr:nvPicPr>
        <xdr:cNvPr id="3387" name="Picture 31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6566475"/>
          <a:ext cx="200025" cy="200025"/>
        </a:xfrm>
        <a:prstGeom prst="rect">
          <a:avLst/>
        </a:prstGeom>
        <a:noFill/>
      </xdr:spPr>
    </xdr:pic>
    <xdr:clientData/>
  </xdr:twoCellAnchor>
  <xdr:twoCellAnchor editAs="oneCell">
    <xdr:from>
      <xdr:col>5</xdr:col>
      <xdr:colOff>0</xdr:colOff>
      <xdr:row>150</xdr:row>
      <xdr:rowOff>0</xdr:rowOff>
    </xdr:from>
    <xdr:to>
      <xdr:col>5</xdr:col>
      <xdr:colOff>200025</xdr:colOff>
      <xdr:row>151</xdr:row>
      <xdr:rowOff>38100</xdr:rowOff>
    </xdr:to>
    <xdr:pic>
      <xdr:nvPicPr>
        <xdr:cNvPr id="3388" name="Picture 31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6566475"/>
          <a:ext cx="200025" cy="200025"/>
        </a:xfrm>
        <a:prstGeom prst="rect">
          <a:avLst/>
        </a:prstGeom>
        <a:noFill/>
      </xdr:spPr>
    </xdr:pic>
    <xdr:clientData/>
  </xdr:twoCellAnchor>
  <xdr:twoCellAnchor editAs="oneCell">
    <xdr:from>
      <xdr:col>3</xdr:col>
      <xdr:colOff>0</xdr:colOff>
      <xdr:row>151</xdr:row>
      <xdr:rowOff>0</xdr:rowOff>
    </xdr:from>
    <xdr:to>
      <xdr:col>3</xdr:col>
      <xdr:colOff>200025</xdr:colOff>
      <xdr:row>152</xdr:row>
      <xdr:rowOff>38100</xdr:rowOff>
    </xdr:to>
    <xdr:pic>
      <xdr:nvPicPr>
        <xdr:cNvPr id="3389" name="Picture 317"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36728400"/>
          <a:ext cx="200025" cy="200025"/>
        </a:xfrm>
        <a:prstGeom prst="rect">
          <a:avLst/>
        </a:prstGeom>
        <a:noFill/>
      </xdr:spPr>
    </xdr:pic>
    <xdr:clientData/>
  </xdr:twoCellAnchor>
  <xdr:twoCellAnchor editAs="oneCell">
    <xdr:from>
      <xdr:col>4</xdr:col>
      <xdr:colOff>0</xdr:colOff>
      <xdr:row>151</xdr:row>
      <xdr:rowOff>0</xdr:rowOff>
    </xdr:from>
    <xdr:to>
      <xdr:col>4</xdr:col>
      <xdr:colOff>200025</xdr:colOff>
      <xdr:row>152</xdr:row>
      <xdr:rowOff>38100</xdr:rowOff>
    </xdr:to>
    <xdr:pic>
      <xdr:nvPicPr>
        <xdr:cNvPr id="3390" name="Picture 318" descr="https://members.hardrock.com/images/iconUnverifiedVisit.png">
          <a:hlinkClick xmlns:r="http://schemas.openxmlformats.org/officeDocument/2006/relationships" r:id="rId1"/>
        </xdr:cNvPr>
        <xdr:cNvPicPr>
          <a:picLocks noChangeAspect="1" noChangeArrowheads="1"/>
        </xdr:cNvPicPr>
      </xdr:nvPicPr>
      <xdr:blipFill>
        <a:blip xmlns:r="http://schemas.openxmlformats.org/officeDocument/2006/relationships" r:embed="rId30" cstate="print"/>
        <a:srcRect/>
        <a:stretch>
          <a:fillRect/>
        </a:stretch>
      </xdr:blipFill>
      <xdr:spPr bwMode="auto">
        <a:xfrm>
          <a:off x="3048000" y="36728400"/>
          <a:ext cx="200025" cy="200025"/>
        </a:xfrm>
        <a:prstGeom prst="rect">
          <a:avLst/>
        </a:prstGeom>
        <a:noFill/>
      </xdr:spPr>
    </xdr:pic>
    <xdr:clientData/>
  </xdr:twoCellAnchor>
  <xdr:twoCellAnchor editAs="oneCell">
    <xdr:from>
      <xdr:col>5</xdr:col>
      <xdr:colOff>0</xdr:colOff>
      <xdr:row>151</xdr:row>
      <xdr:rowOff>0</xdr:rowOff>
    </xdr:from>
    <xdr:to>
      <xdr:col>5</xdr:col>
      <xdr:colOff>200025</xdr:colOff>
      <xdr:row>152</xdr:row>
      <xdr:rowOff>38100</xdr:rowOff>
    </xdr:to>
    <xdr:pic>
      <xdr:nvPicPr>
        <xdr:cNvPr id="3391" name="Picture 319"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36728400"/>
          <a:ext cx="200025" cy="200025"/>
        </a:xfrm>
        <a:prstGeom prst="rect">
          <a:avLst/>
        </a:prstGeom>
        <a:noFill/>
      </xdr:spPr>
    </xdr:pic>
    <xdr:clientData/>
  </xdr:twoCellAnchor>
  <xdr:twoCellAnchor editAs="oneCell">
    <xdr:from>
      <xdr:col>4</xdr:col>
      <xdr:colOff>0</xdr:colOff>
      <xdr:row>152</xdr:row>
      <xdr:rowOff>0</xdr:rowOff>
    </xdr:from>
    <xdr:to>
      <xdr:col>4</xdr:col>
      <xdr:colOff>200025</xdr:colOff>
      <xdr:row>153</xdr:row>
      <xdr:rowOff>38100</xdr:rowOff>
    </xdr:to>
    <xdr:pic>
      <xdr:nvPicPr>
        <xdr:cNvPr id="3392" name="Picture 32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7214175"/>
          <a:ext cx="200025" cy="200025"/>
        </a:xfrm>
        <a:prstGeom prst="rect">
          <a:avLst/>
        </a:prstGeom>
        <a:noFill/>
      </xdr:spPr>
    </xdr:pic>
    <xdr:clientData/>
  </xdr:twoCellAnchor>
  <xdr:twoCellAnchor editAs="oneCell">
    <xdr:from>
      <xdr:col>5</xdr:col>
      <xdr:colOff>0</xdr:colOff>
      <xdr:row>152</xdr:row>
      <xdr:rowOff>0</xdr:rowOff>
    </xdr:from>
    <xdr:to>
      <xdr:col>5</xdr:col>
      <xdr:colOff>200025</xdr:colOff>
      <xdr:row>153</xdr:row>
      <xdr:rowOff>38100</xdr:rowOff>
    </xdr:to>
    <xdr:pic>
      <xdr:nvPicPr>
        <xdr:cNvPr id="3393" name="Picture 32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7214175"/>
          <a:ext cx="200025" cy="200025"/>
        </a:xfrm>
        <a:prstGeom prst="rect">
          <a:avLst/>
        </a:prstGeom>
        <a:noFill/>
      </xdr:spPr>
    </xdr:pic>
    <xdr:clientData/>
  </xdr:twoCellAnchor>
  <xdr:twoCellAnchor editAs="oneCell">
    <xdr:from>
      <xdr:col>4</xdr:col>
      <xdr:colOff>0</xdr:colOff>
      <xdr:row>153</xdr:row>
      <xdr:rowOff>0</xdr:rowOff>
    </xdr:from>
    <xdr:to>
      <xdr:col>4</xdr:col>
      <xdr:colOff>200025</xdr:colOff>
      <xdr:row>154</xdr:row>
      <xdr:rowOff>38100</xdr:rowOff>
    </xdr:to>
    <xdr:pic>
      <xdr:nvPicPr>
        <xdr:cNvPr id="3394" name="Picture 32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7376100"/>
          <a:ext cx="200025" cy="200025"/>
        </a:xfrm>
        <a:prstGeom prst="rect">
          <a:avLst/>
        </a:prstGeom>
        <a:noFill/>
      </xdr:spPr>
    </xdr:pic>
    <xdr:clientData/>
  </xdr:twoCellAnchor>
  <xdr:twoCellAnchor editAs="oneCell">
    <xdr:from>
      <xdr:col>5</xdr:col>
      <xdr:colOff>0</xdr:colOff>
      <xdr:row>153</xdr:row>
      <xdr:rowOff>0</xdr:rowOff>
    </xdr:from>
    <xdr:to>
      <xdr:col>5</xdr:col>
      <xdr:colOff>200025</xdr:colOff>
      <xdr:row>154</xdr:row>
      <xdr:rowOff>38100</xdr:rowOff>
    </xdr:to>
    <xdr:pic>
      <xdr:nvPicPr>
        <xdr:cNvPr id="3395" name="Picture 32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7376100"/>
          <a:ext cx="200025" cy="200025"/>
        </a:xfrm>
        <a:prstGeom prst="rect">
          <a:avLst/>
        </a:prstGeom>
        <a:noFill/>
      </xdr:spPr>
    </xdr:pic>
    <xdr:clientData/>
  </xdr:twoCellAnchor>
  <xdr:twoCellAnchor editAs="oneCell">
    <xdr:from>
      <xdr:col>4</xdr:col>
      <xdr:colOff>0</xdr:colOff>
      <xdr:row>154</xdr:row>
      <xdr:rowOff>0</xdr:rowOff>
    </xdr:from>
    <xdr:to>
      <xdr:col>4</xdr:col>
      <xdr:colOff>200025</xdr:colOff>
      <xdr:row>155</xdr:row>
      <xdr:rowOff>38100</xdr:rowOff>
    </xdr:to>
    <xdr:pic>
      <xdr:nvPicPr>
        <xdr:cNvPr id="3396" name="Picture 32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7538025"/>
          <a:ext cx="200025" cy="200025"/>
        </a:xfrm>
        <a:prstGeom prst="rect">
          <a:avLst/>
        </a:prstGeom>
        <a:noFill/>
      </xdr:spPr>
    </xdr:pic>
    <xdr:clientData/>
  </xdr:twoCellAnchor>
  <xdr:twoCellAnchor editAs="oneCell">
    <xdr:from>
      <xdr:col>5</xdr:col>
      <xdr:colOff>0</xdr:colOff>
      <xdr:row>154</xdr:row>
      <xdr:rowOff>0</xdr:rowOff>
    </xdr:from>
    <xdr:to>
      <xdr:col>5</xdr:col>
      <xdr:colOff>200025</xdr:colOff>
      <xdr:row>155</xdr:row>
      <xdr:rowOff>38100</xdr:rowOff>
    </xdr:to>
    <xdr:pic>
      <xdr:nvPicPr>
        <xdr:cNvPr id="3397" name="Picture 32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7538025"/>
          <a:ext cx="200025" cy="200025"/>
        </a:xfrm>
        <a:prstGeom prst="rect">
          <a:avLst/>
        </a:prstGeom>
        <a:noFill/>
      </xdr:spPr>
    </xdr:pic>
    <xdr:clientData/>
  </xdr:twoCellAnchor>
  <xdr:twoCellAnchor editAs="oneCell">
    <xdr:from>
      <xdr:col>3</xdr:col>
      <xdr:colOff>0</xdr:colOff>
      <xdr:row>155</xdr:row>
      <xdr:rowOff>0</xdr:rowOff>
    </xdr:from>
    <xdr:to>
      <xdr:col>3</xdr:col>
      <xdr:colOff>200025</xdr:colOff>
      <xdr:row>156</xdr:row>
      <xdr:rowOff>38100</xdr:rowOff>
    </xdr:to>
    <xdr:pic>
      <xdr:nvPicPr>
        <xdr:cNvPr id="3398" name="Picture 32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37699950"/>
          <a:ext cx="200025" cy="200025"/>
        </a:xfrm>
        <a:prstGeom prst="rect">
          <a:avLst/>
        </a:prstGeom>
        <a:noFill/>
      </xdr:spPr>
    </xdr:pic>
    <xdr:clientData/>
  </xdr:twoCellAnchor>
  <xdr:twoCellAnchor editAs="oneCell">
    <xdr:from>
      <xdr:col>4</xdr:col>
      <xdr:colOff>0</xdr:colOff>
      <xdr:row>155</xdr:row>
      <xdr:rowOff>0</xdr:rowOff>
    </xdr:from>
    <xdr:to>
      <xdr:col>4</xdr:col>
      <xdr:colOff>200025</xdr:colOff>
      <xdr:row>156</xdr:row>
      <xdr:rowOff>38100</xdr:rowOff>
    </xdr:to>
    <xdr:pic>
      <xdr:nvPicPr>
        <xdr:cNvPr id="3399" name="Picture 32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7699950"/>
          <a:ext cx="200025" cy="200025"/>
        </a:xfrm>
        <a:prstGeom prst="rect">
          <a:avLst/>
        </a:prstGeom>
        <a:noFill/>
      </xdr:spPr>
    </xdr:pic>
    <xdr:clientData/>
  </xdr:twoCellAnchor>
  <xdr:twoCellAnchor editAs="oneCell">
    <xdr:from>
      <xdr:col>5</xdr:col>
      <xdr:colOff>0</xdr:colOff>
      <xdr:row>155</xdr:row>
      <xdr:rowOff>0</xdr:rowOff>
    </xdr:from>
    <xdr:to>
      <xdr:col>5</xdr:col>
      <xdr:colOff>200025</xdr:colOff>
      <xdr:row>156</xdr:row>
      <xdr:rowOff>38100</xdr:rowOff>
    </xdr:to>
    <xdr:pic>
      <xdr:nvPicPr>
        <xdr:cNvPr id="3400" name="Picture 32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37699950"/>
          <a:ext cx="200025" cy="200025"/>
        </a:xfrm>
        <a:prstGeom prst="rect">
          <a:avLst/>
        </a:prstGeom>
        <a:noFill/>
      </xdr:spPr>
    </xdr:pic>
    <xdr:clientData/>
  </xdr:twoCellAnchor>
  <xdr:twoCellAnchor editAs="oneCell">
    <xdr:from>
      <xdr:col>4</xdr:col>
      <xdr:colOff>0</xdr:colOff>
      <xdr:row>156</xdr:row>
      <xdr:rowOff>0</xdr:rowOff>
    </xdr:from>
    <xdr:to>
      <xdr:col>4</xdr:col>
      <xdr:colOff>200025</xdr:colOff>
      <xdr:row>157</xdr:row>
      <xdr:rowOff>38100</xdr:rowOff>
    </xdr:to>
    <xdr:pic>
      <xdr:nvPicPr>
        <xdr:cNvPr id="3401" name="Picture 32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8023800"/>
          <a:ext cx="200025" cy="200025"/>
        </a:xfrm>
        <a:prstGeom prst="rect">
          <a:avLst/>
        </a:prstGeom>
        <a:noFill/>
      </xdr:spPr>
    </xdr:pic>
    <xdr:clientData/>
  </xdr:twoCellAnchor>
  <xdr:twoCellAnchor editAs="oneCell">
    <xdr:from>
      <xdr:col>5</xdr:col>
      <xdr:colOff>0</xdr:colOff>
      <xdr:row>156</xdr:row>
      <xdr:rowOff>0</xdr:rowOff>
    </xdr:from>
    <xdr:to>
      <xdr:col>5</xdr:col>
      <xdr:colOff>200025</xdr:colOff>
      <xdr:row>157</xdr:row>
      <xdr:rowOff>38100</xdr:rowOff>
    </xdr:to>
    <xdr:pic>
      <xdr:nvPicPr>
        <xdr:cNvPr id="3402" name="Picture 33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8023800"/>
          <a:ext cx="200025" cy="200025"/>
        </a:xfrm>
        <a:prstGeom prst="rect">
          <a:avLst/>
        </a:prstGeom>
        <a:noFill/>
      </xdr:spPr>
    </xdr:pic>
    <xdr:clientData/>
  </xdr:twoCellAnchor>
  <xdr:twoCellAnchor editAs="oneCell">
    <xdr:from>
      <xdr:col>4</xdr:col>
      <xdr:colOff>0</xdr:colOff>
      <xdr:row>157</xdr:row>
      <xdr:rowOff>0</xdr:rowOff>
    </xdr:from>
    <xdr:to>
      <xdr:col>4</xdr:col>
      <xdr:colOff>200025</xdr:colOff>
      <xdr:row>158</xdr:row>
      <xdr:rowOff>38100</xdr:rowOff>
    </xdr:to>
    <xdr:pic>
      <xdr:nvPicPr>
        <xdr:cNvPr id="3403" name="Picture 33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8185725"/>
          <a:ext cx="200025" cy="200025"/>
        </a:xfrm>
        <a:prstGeom prst="rect">
          <a:avLst/>
        </a:prstGeom>
        <a:noFill/>
      </xdr:spPr>
    </xdr:pic>
    <xdr:clientData/>
  </xdr:twoCellAnchor>
  <xdr:twoCellAnchor editAs="oneCell">
    <xdr:from>
      <xdr:col>5</xdr:col>
      <xdr:colOff>0</xdr:colOff>
      <xdr:row>157</xdr:row>
      <xdr:rowOff>0</xdr:rowOff>
    </xdr:from>
    <xdr:to>
      <xdr:col>5</xdr:col>
      <xdr:colOff>200025</xdr:colOff>
      <xdr:row>158</xdr:row>
      <xdr:rowOff>38100</xdr:rowOff>
    </xdr:to>
    <xdr:pic>
      <xdr:nvPicPr>
        <xdr:cNvPr id="3404" name="Picture 33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8185725"/>
          <a:ext cx="200025" cy="200025"/>
        </a:xfrm>
        <a:prstGeom prst="rect">
          <a:avLst/>
        </a:prstGeom>
        <a:noFill/>
      </xdr:spPr>
    </xdr:pic>
    <xdr:clientData/>
  </xdr:twoCellAnchor>
  <xdr:twoCellAnchor editAs="oneCell">
    <xdr:from>
      <xdr:col>4</xdr:col>
      <xdr:colOff>0</xdr:colOff>
      <xdr:row>158</xdr:row>
      <xdr:rowOff>0</xdr:rowOff>
    </xdr:from>
    <xdr:to>
      <xdr:col>4</xdr:col>
      <xdr:colOff>200025</xdr:colOff>
      <xdr:row>159</xdr:row>
      <xdr:rowOff>38100</xdr:rowOff>
    </xdr:to>
    <xdr:pic>
      <xdr:nvPicPr>
        <xdr:cNvPr id="3405" name="Picture 33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8509575"/>
          <a:ext cx="200025" cy="200025"/>
        </a:xfrm>
        <a:prstGeom prst="rect">
          <a:avLst/>
        </a:prstGeom>
        <a:noFill/>
      </xdr:spPr>
    </xdr:pic>
    <xdr:clientData/>
  </xdr:twoCellAnchor>
  <xdr:twoCellAnchor editAs="oneCell">
    <xdr:from>
      <xdr:col>5</xdr:col>
      <xdr:colOff>0</xdr:colOff>
      <xdr:row>158</xdr:row>
      <xdr:rowOff>0</xdr:rowOff>
    </xdr:from>
    <xdr:to>
      <xdr:col>5</xdr:col>
      <xdr:colOff>200025</xdr:colOff>
      <xdr:row>159</xdr:row>
      <xdr:rowOff>38100</xdr:rowOff>
    </xdr:to>
    <xdr:pic>
      <xdr:nvPicPr>
        <xdr:cNvPr id="3406" name="Picture 33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8509575"/>
          <a:ext cx="200025" cy="200025"/>
        </a:xfrm>
        <a:prstGeom prst="rect">
          <a:avLst/>
        </a:prstGeom>
        <a:noFill/>
      </xdr:spPr>
    </xdr:pic>
    <xdr:clientData/>
  </xdr:twoCellAnchor>
  <xdr:twoCellAnchor editAs="oneCell">
    <xdr:from>
      <xdr:col>4</xdr:col>
      <xdr:colOff>0</xdr:colOff>
      <xdr:row>159</xdr:row>
      <xdr:rowOff>0</xdr:rowOff>
    </xdr:from>
    <xdr:to>
      <xdr:col>4</xdr:col>
      <xdr:colOff>200025</xdr:colOff>
      <xdr:row>160</xdr:row>
      <xdr:rowOff>38100</xdr:rowOff>
    </xdr:to>
    <xdr:pic>
      <xdr:nvPicPr>
        <xdr:cNvPr id="3407" name="Picture 33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8671500"/>
          <a:ext cx="200025" cy="200025"/>
        </a:xfrm>
        <a:prstGeom prst="rect">
          <a:avLst/>
        </a:prstGeom>
        <a:noFill/>
      </xdr:spPr>
    </xdr:pic>
    <xdr:clientData/>
  </xdr:twoCellAnchor>
  <xdr:twoCellAnchor editAs="oneCell">
    <xdr:from>
      <xdr:col>5</xdr:col>
      <xdr:colOff>0</xdr:colOff>
      <xdr:row>159</xdr:row>
      <xdr:rowOff>0</xdr:rowOff>
    </xdr:from>
    <xdr:to>
      <xdr:col>5</xdr:col>
      <xdr:colOff>200025</xdr:colOff>
      <xdr:row>160</xdr:row>
      <xdr:rowOff>38100</xdr:rowOff>
    </xdr:to>
    <xdr:pic>
      <xdr:nvPicPr>
        <xdr:cNvPr id="3408" name="Picture 33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8671500"/>
          <a:ext cx="200025" cy="200025"/>
        </a:xfrm>
        <a:prstGeom prst="rect">
          <a:avLst/>
        </a:prstGeom>
        <a:noFill/>
      </xdr:spPr>
    </xdr:pic>
    <xdr:clientData/>
  </xdr:twoCellAnchor>
  <xdr:twoCellAnchor editAs="oneCell">
    <xdr:from>
      <xdr:col>4</xdr:col>
      <xdr:colOff>0</xdr:colOff>
      <xdr:row>160</xdr:row>
      <xdr:rowOff>0</xdr:rowOff>
    </xdr:from>
    <xdr:to>
      <xdr:col>4</xdr:col>
      <xdr:colOff>200025</xdr:colOff>
      <xdr:row>161</xdr:row>
      <xdr:rowOff>38100</xdr:rowOff>
    </xdr:to>
    <xdr:pic>
      <xdr:nvPicPr>
        <xdr:cNvPr id="3409" name="Picture 33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8995350"/>
          <a:ext cx="200025" cy="200025"/>
        </a:xfrm>
        <a:prstGeom prst="rect">
          <a:avLst/>
        </a:prstGeom>
        <a:noFill/>
      </xdr:spPr>
    </xdr:pic>
    <xdr:clientData/>
  </xdr:twoCellAnchor>
  <xdr:twoCellAnchor editAs="oneCell">
    <xdr:from>
      <xdr:col>5</xdr:col>
      <xdr:colOff>0</xdr:colOff>
      <xdr:row>160</xdr:row>
      <xdr:rowOff>0</xdr:rowOff>
    </xdr:from>
    <xdr:to>
      <xdr:col>5</xdr:col>
      <xdr:colOff>200025</xdr:colOff>
      <xdr:row>161</xdr:row>
      <xdr:rowOff>38100</xdr:rowOff>
    </xdr:to>
    <xdr:pic>
      <xdr:nvPicPr>
        <xdr:cNvPr id="3410" name="Picture 33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8995350"/>
          <a:ext cx="200025" cy="200025"/>
        </a:xfrm>
        <a:prstGeom prst="rect">
          <a:avLst/>
        </a:prstGeom>
        <a:noFill/>
      </xdr:spPr>
    </xdr:pic>
    <xdr:clientData/>
  </xdr:twoCellAnchor>
  <xdr:twoCellAnchor editAs="oneCell">
    <xdr:from>
      <xdr:col>4</xdr:col>
      <xdr:colOff>0</xdr:colOff>
      <xdr:row>161</xdr:row>
      <xdr:rowOff>0</xdr:rowOff>
    </xdr:from>
    <xdr:to>
      <xdr:col>4</xdr:col>
      <xdr:colOff>200025</xdr:colOff>
      <xdr:row>162</xdr:row>
      <xdr:rowOff>38100</xdr:rowOff>
    </xdr:to>
    <xdr:pic>
      <xdr:nvPicPr>
        <xdr:cNvPr id="3411" name="Picture 33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9157275"/>
          <a:ext cx="200025" cy="200025"/>
        </a:xfrm>
        <a:prstGeom prst="rect">
          <a:avLst/>
        </a:prstGeom>
        <a:noFill/>
      </xdr:spPr>
    </xdr:pic>
    <xdr:clientData/>
  </xdr:twoCellAnchor>
  <xdr:twoCellAnchor editAs="oneCell">
    <xdr:from>
      <xdr:col>5</xdr:col>
      <xdr:colOff>0</xdr:colOff>
      <xdr:row>161</xdr:row>
      <xdr:rowOff>0</xdr:rowOff>
    </xdr:from>
    <xdr:to>
      <xdr:col>5</xdr:col>
      <xdr:colOff>200025</xdr:colOff>
      <xdr:row>162</xdr:row>
      <xdr:rowOff>38100</xdr:rowOff>
    </xdr:to>
    <xdr:pic>
      <xdr:nvPicPr>
        <xdr:cNvPr id="3412" name="Picture 34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9157275"/>
          <a:ext cx="200025" cy="200025"/>
        </a:xfrm>
        <a:prstGeom prst="rect">
          <a:avLst/>
        </a:prstGeom>
        <a:noFill/>
      </xdr:spPr>
    </xdr:pic>
    <xdr:clientData/>
  </xdr:twoCellAnchor>
  <xdr:twoCellAnchor editAs="oneCell">
    <xdr:from>
      <xdr:col>4</xdr:col>
      <xdr:colOff>0</xdr:colOff>
      <xdr:row>162</xdr:row>
      <xdr:rowOff>0</xdr:rowOff>
    </xdr:from>
    <xdr:to>
      <xdr:col>4</xdr:col>
      <xdr:colOff>200025</xdr:colOff>
      <xdr:row>163</xdr:row>
      <xdr:rowOff>38100</xdr:rowOff>
    </xdr:to>
    <xdr:pic>
      <xdr:nvPicPr>
        <xdr:cNvPr id="3413" name="Picture 34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9319200"/>
          <a:ext cx="200025" cy="200025"/>
        </a:xfrm>
        <a:prstGeom prst="rect">
          <a:avLst/>
        </a:prstGeom>
        <a:noFill/>
      </xdr:spPr>
    </xdr:pic>
    <xdr:clientData/>
  </xdr:twoCellAnchor>
  <xdr:twoCellAnchor editAs="oneCell">
    <xdr:from>
      <xdr:col>5</xdr:col>
      <xdr:colOff>0</xdr:colOff>
      <xdr:row>162</xdr:row>
      <xdr:rowOff>0</xdr:rowOff>
    </xdr:from>
    <xdr:to>
      <xdr:col>5</xdr:col>
      <xdr:colOff>200025</xdr:colOff>
      <xdr:row>163</xdr:row>
      <xdr:rowOff>38100</xdr:rowOff>
    </xdr:to>
    <xdr:pic>
      <xdr:nvPicPr>
        <xdr:cNvPr id="3414" name="Picture 34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9319200"/>
          <a:ext cx="200025" cy="200025"/>
        </a:xfrm>
        <a:prstGeom prst="rect">
          <a:avLst/>
        </a:prstGeom>
        <a:noFill/>
      </xdr:spPr>
    </xdr:pic>
    <xdr:clientData/>
  </xdr:twoCellAnchor>
  <xdr:twoCellAnchor editAs="oneCell">
    <xdr:from>
      <xdr:col>3</xdr:col>
      <xdr:colOff>0</xdr:colOff>
      <xdr:row>163</xdr:row>
      <xdr:rowOff>0</xdr:rowOff>
    </xdr:from>
    <xdr:to>
      <xdr:col>3</xdr:col>
      <xdr:colOff>200025</xdr:colOff>
      <xdr:row>164</xdr:row>
      <xdr:rowOff>38100</xdr:rowOff>
    </xdr:to>
    <xdr:pic>
      <xdr:nvPicPr>
        <xdr:cNvPr id="3415" name="Picture 34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39481125"/>
          <a:ext cx="200025" cy="200025"/>
        </a:xfrm>
        <a:prstGeom prst="rect">
          <a:avLst/>
        </a:prstGeom>
        <a:noFill/>
      </xdr:spPr>
    </xdr:pic>
    <xdr:clientData/>
  </xdr:twoCellAnchor>
  <xdr:twoCellAnchor editAs="oneCell">
    <xdr:from>
      <xdr:col>4</xdr:col>
      <xdr:colOff>0</xdr:colOff>
      <xdr:row>163</xdr:row>
      <xdr:rowOff>0</xdr:rowOff>
    </xdr:from>
    <xdr:to>
      <xdr:col>4</xdr:col>
      <xdr:colOff>200025</xdr:colOff>
      <xdr:row>164</xdr:row>
      <xdr:rowOff>38100</xdr:rowOff>
    </xdr:to>
    <xdr:pic>
      <xdr:nvPicPr>
        <xdr:cNvPr id="3416" name="Picture 34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9481125"/>
          <a:ext cx="200025" cy="200025"/>
        </a:xfrm>
        <a:prstGeom prst="rect">
          <a:avLst/>
        </a:prstGeom>
        <a:noFill/>
      </xdr:spPr>
    </xdr:pic>
    <xdr:clientData/>
  </xdr:twoCellAnchor>
  <xdr:twoCellAnchor editAs="oneCell">
    <xdr:from>
      <xdr:col>5</xdr:col>
      <xdr:colOff>0</xdr:colOff>
      <xdr:row>163</xdr:row>
      <xdr:rowOff>0</xdr:rowOff>
    </xdr:from>
    <xdr:to>
      <xdr:col>5</xdr:col>
      <xdr:colOff>200025</xdr:colOff>
      <xdr:row>164</xdr:row>
      <xdr:rowOff>38100</xdr:rowOff>
    </xdr:to>
    <xdr:pic>
      <xdr:nvPicPr>
        <xdr:cNvPr id="3417" name="Picture 34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39481125"/>
          <a:ext cx="200025" cy="200025"/>
        </a:xfrm>
        <a:prstGeom prst="rect">
          <a:avLst/>
        </a:prstGeom>
        <a:noFill/>
      </xdr:spPr>
    </xdr:pic>
    <xdr:clientData/>
  </xdr:twoCellAnchor>
  <xdr:twoCellAnchor editAs="oneCell">
    <xdr:from>
      <xdr:col>4</xdr:col>
      <xdr:colOff>0</xdr:colOff>
      <xdr:row>164</xdr:row>
      <xdr:rowOff>0</xdr:rowOff>
    </xdr:from>
    <xdr:to>
      <xdr:col>4</xdr:col>
      <xdr:colOff>200025</xdr:colOff>
      <xdr:row>165</xdr:row>
      <xdr:rowOff>38100</xdr:rowOff>
    </xdr:to>
    <xdr:pic>
      <xdr:nvPicPr>
        <xdr:cNvPr id="3418" name="Picture 34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39966900"/>
          <a:ext cx="200025" cy="200025"/>
        </a:xfrm>
        <a:prstGeom prst="rect">
          <a:avLst/>
        </a:prstGeom>
        <a:noFill/>
      </xdr:spPr>
    </xdr:pic>
    <xdr:clientData/>
  </xdr:twoCellAnchor>
  <xdr:twoCellAnchor editAs="oneCell">
    <xdr:from>
      <xdr:col>5</xdr:col>
      <xdr:colOff>0</xdr:colOff>
      <xdr:row>164</xdr:row>
      <xdr:rowOff>0</xdr:rowOff>
    </xdr:from>
    <xdr:to>
      <xdr:col>5</xdr:col>
      <xdr:colOff>200025</xdr:colOff>
      <xdr:row>165</xdr:row>
      <xdr:rowOff>38100</xdr:rowOff>
    </xdr:to>
    <xdr:pic>
      <xdr:nvPicPr>
        <xdr:cNvPr id="3419" name="Picture 34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39966900"/>
          <a:ext cx="200025" cy="200025"/>
        </a:xfrm>
        <a:prstGeom prst="rect">
          <a:avLst/>
        </a:prstGeom>
        <a:noFill/>
      </xdr:spPr>
    </xdr:pic>
    <xdr:clientData/>
  </xdr:twoCellAnchor>
  <xdr:twoCellAnchor editAs="oneCell">
    <xdr:from>
      <xdr:col>3</xdr:col>
      <xdr:colOff>0</xdr:colOff>
      <xdr:row>165</xdr:row>
      <xdr:rowOff>0</xdr:rowOff>
    </xdr:from>
    <xdr:to>
      <xdr:col>3</xdr:col>
      <xdr:colOff>200025</xdr:colOff>
      <xdr:row>166</xdr:row>
      <xdr:rowOff>38100</xdr:rowOff>
    </xdr:to>
    <xdr:pic>
      <xdr:nvPicPr>
        <xdr:cNvPr id="3420" name="Picture 34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40290750"/>
          <a:ext cx="200025" cy="200025"/>
        </a:xfrm>
        <a:prstGeom prst="rect">
          <a:avLst/>
        </a:prstGeom>
        <a:noFill/>
      </xdr:spPr>
    </xdr:pic>
    <xdr:clientData/>
  </xdr:twoCellAnchor>
  <xdr:twoCellAnchor editAs="oneCell">
    <xdr:from>
      <xdr:col>4</xdr:col>
      <xdr:colOff>0</xdr:colOff>
      <xdr:row>165</xdr:row>
      <xdr:rowOff>0</xdr:rowOff>
    </xdr:from>
    <xdr:to>
      <xdr:col>4</xdr:col>
      <xdr:colOff>200025</xdr:colOff>
      <xdr:row>166</xdr:row>
      <xdr:rowOff>38100</xdr:rowOff>
    </xdr:to>
    <xdr:pic>
      <xdr:nvPicPr>
        <xdr:cNvPr id="3421" name="Picture 34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0290750"/>
          <a:ext cx="200025" cy="200025"/>
        </a:xfrm>
        <a:prstGeom prst="rect">
          <a:avLst/>
        </a:prstGeom>
        <a:noFill/>
      </xdr:spPr>
    </xdr:pic>
    <xdr:clientData/>
  </xdr:twoCellAnchor>
  <xdr:twoCellAnchor editAs="oneCell">
    <xdr:from>
      <xdr:col>5</xdr:col>
      <xdr:colOff>0</xdr:colOff>
      <xdr:row>165</xdr:row>
      <xdr:rowOff>0</xdr:rowOff>
    </xdr:from>
    <xdr:to>
      <xdr:col>5</xdr:col>
      <xdr:colOff>200025</xdr:colOff>
      <xdr:row>166</xdr:row>
      <xdr:rowOff>38100</xdr:rowOff>
    </xdr:to>
    <xdr:pic>
      <xdr:nvPicPr>
        <xdr:cNvPr id="3422" name="Picture 35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40290750"/>
          <a:ext cx="200025" cy="200025"/>
        </a:xfrm>
        <a:prstGeom prst="rect">
          <a:avLst/>
        </a:prstGeom>
        <a:noFill/>
      </xdr:spPr>
    </xdr:pic>
    <xdr:clientData/>
  </xdr:twoCellAnchor>
  <xdr:twoCellAnchor editAs="oneCell">
    <xdr:from>
      <xdr:col>4</xdr:col>
      <xdr:colOff>0</xdr:colOff>
      <xdr:row>166</xdr:row>
      <xdr:rowOff>0</xdr:rowOff>
    </xdr:from>
    <xdr:to>
      <xdr:col>4</xdr:col>
      <xdr:colOff>200025</xdr:colOff>
      <xdr:row>167</xdr:row>
      <xdr:rowOff>38100</xdr:rowOff>
    </xdr:to>
    <xdr:pic>
      <xdr:nvPicPr>
        <xdr:cNvPr id="3423" name="Picture 35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0452675"/>
          <a:ext cx="200025" cy="200025"/>
        </a:xfrm>
        <a:prstGeom prst="rect">
          <a:avLst/>
        </a:prstGeom>
        <a:noFill/>
      </xdr:spPr>
    </xdr:pic>
    <xdr:clientData/>
  </xdr:twoCellAnchor>
  <xdr:twoCellAnchor editAs="oneCell">
    <xdr:from>
      <xdr:col>5</xdr:col>
      <xdr:colOff>0</xdr:colOff>
      <xdr:row>166</xdr:row>
      <xdr:rowOff>0</xdr:rowOff>
    </xdr:from>
    <xdr:to>
      <xdr:col>5</xdr:col>
      <xdr:colOff>200025</xdr:colOff>
      <xdr:row>167</xdr:row>
      <xdr:rowOff>38100</xdr:rowOff>
    </xdr:to>
    <xdr:pic>
      <xdr:nvPicPr>
        <xdr:cNvPr id="3424" name="Picture 35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0452675"/>
          <a:ext cx="200025" cy="200025"/>
        </a:xfrm>
        <a:prstGeom prst="rect">
          <a:avLst/>
        </a:prstGeom>
        <a:noFill/>
      </xdr:spPr>
    </xdr:pic>
    <xdr:clientData/>
  </xdr:twoCellAnchor>
  <xdr:twoCellAnchor editAs="oneCell">
    <xdr:from>
      <xdr:col>3</xdr:col>
      <xdr:colOff>0</xdr:colOff>
      <xdr:row>167</xdr:row>
      <xdr:rowOff>0</xdr:rowOff>
    </xdr:from>
    <xdr:to>
      <xdr:col>3</xdr:col>
      <xdr:colOff>200025</xdr:colOff>
      <xdr:row>168</xdr:row>
      <xdr:rowOff>38100</xdr:rowOff>
    </xdr:to>
    <xdr:pic>
      <xdr:nvPicPr>
        <xdr:cNvPr id="3425" name="Picture 35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40614600"/>
          <a:ext cx="200025" cy="200025"/>
        </a:xfrm>
        <a:prstGeom prst="rect">
          <a:avLst/>
        </a:prstGeom>
        <a:noFill/>
      </xdr:spPr>
    </xdr:pic>
    <xdr:clientData/>
  </xdr:twoCellAnchor>
  <xdr:twoCellAnchor editAs="oneCell">
    <xdr:from>
      <xdr:col>4</xdr:col>
      <xdr:colOff>0</xdr:colOff>
      <xdr:row>167</xdr:row>
      <xdr:rowOff>0</xdr:rowOff>
    </xdr:from>
    <xdr:to>
      <xdr:col>4</xdr:col>
      <xdr:colOff>200025</xdr:colOff>
      <xdr:row>168</xdr:row>
      <xdr:rowOff>38100</xdr:rowOff>
    </xdr:to>
    <xdr:pic>
      <xdr:nvPicPr>
        <xdr:cNvPr id="3426" name="Picture 35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0614600"/>
          <a:ext cx="200025" cy="200025"/>
        </a:xfrm>
        <a:prstGeom prst="rect">
          <a:avLst/>
        </a:prstGeom>
        <a:noFill/>
      </xdr:spPr>
    </xdr:pic>
    <xdr:clientData/>
  </xdr:twoCellAnchor>
  <xdr:twoCellAnchor editAs="oneCell">
    <xdr:from>
      <xdr:col>5</xdr:col>
      <xdr:colOff>0</xdr:colOff>
      <xdr:row>167</xdr:row>
      <xdr:rowOff>0</xdr:rowOff>
    </xdr:from>
    <xdr:to>
      <xdr:col>5</xdr:col>
      <xdr:colOff>200025</xdr:colOff>
      <xdr:row>168</xdr:row>
      <xdr:rowOff>38100</xdr:rowOff>
    </xdr:to>
    <xdr:pic>
      <xdr:nvPicPr>
        <xdr:cNvPr id="3427" name="Picture 35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40614600"/>
          <a:ext cx="200025" cy="200025"/>
        </a:xfrm>
        <a:prstGeom prst="rect">
          <a:avLst/>
        </a:prstGeom>
        <a:noFill/>
      </xdr:spPr>
    </xdr:pic>
    <xdr:clientData/>
  </xdr:twoCellAnchor>
  <xdr:twoCellAnchor editAs="oneCell">
    <xdr:from>
      <xdr:col>3</xdr:col>
      <xdr:colOff>0</xdr:colOff>
      <xdr:row>168</xdr:row>
      <xdr:rowOff>0</xdr:rowOff>
    </xdr:from>
    <xdr:to>
      <xdr:col>3</xdr:col>
      <xdr:colOff>200025</xdr:colOff>
      <xdr:row>169</xdr:row>
      <xdr:rowOff>38100</xdr:rowOff>
    </xdr:to>
    <xdr:pic>
      <xdr:nvPicPr>
        <xdr:cNvPr id="3428" name="Picture 35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40776525"/>
          <a:ext cx="200025" cy="200025"/>
        </a:xfrm>
        <a:prstGeom prst="rect">
          <a:avLst/>
        </a:prstGeom>
        <a:noFill/>
      </xdr:spPr>
    </xdr:pic>
    <xdr:clientData/>
  </xdr:twoCellAnchor>
  <xdr:twoCellAnchor editAs="oneCell">
    <xdr:from>
      <xdr:col>4</xdr:col>
      <xdr:colOff>0</xdr:colOff>
      <xdr:row>168</xdr:row>
      <xdr:rowOff>0</xdr:rowOff>
    </xdr:from>
    <xdr:to>
      <xdr:col>4</xdr:col>
      <xdr:colOff>200025</xdr:colOff>
      <xdr:row>169</xdr:row>
      <xdr:rowOff>38100</xdr:rowOff>
    </xdr:to>
    <xdr:pic>
      <xdr:nvPicPr>
        <xdr:cNvPr id="3429" name="Picture 35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0776525"/>
          <a:ext cx="200025" cy="200025"/>
        </a:xfrm>
        <a:prstGeom prst="rect">
          <a:avLst/>
        </a:prstGeom>
        <a:noFill/>
      </xdr:spPr>
    </xdr:pic>
    <xdr:clientData/>
  </xdr:twoCellAnchor>
  <xdr:twoCellAnchor editAs="oneCell">
    <xdr:from>
      <xdr:col>5</xdr:col>
      <xdr:colOff>0</xdr:colOff>
      <xdr:row>168</xdr:row>
      <xdr:rowOff>0</xdr:rowOff>
    </xdr:from>
    <xdr:to>
      <xdr:col>5</xdr:col>
      <xdr:colOff>200025</xdr:colOff>
      <xdr:row>169</xdr:row>
      <xdr:rowOff>38100</xdr:rowOff>
    </xdr:to>
    <xdr:pic>
      <xdr:nvPicPr>
        <xdr:cNvPr id="3430" name="Picture 35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40776525"/>
          <a:ext cx="200025" cy="200025"/>
        </a:xfrm>
        <a:prstGeom prst="rect">
          <a:avLst/>
        </a:prstGeom>
        <a:noFill/>
      </xdr:spPr>
    </xdr:pic>
    <xdr:clientData/>
  </xdr:twoCellAnchor>
  <xdr:twoCellAnchor editAs="oneCell">
    <xdr:from>
      <xdr:col>4</xdr:col>
      <xdr:colOff>0</xdr:colOff>
      <xdr:row>169</xdr:row>
      <xdr:rowOff>0</xdr:rowOff>
    </xdr:from>
    <xdr:to>
      <xdr:col>4</xdr:col>
      <xdr:colOff>200025</xdr:colOff>
      <xdr:row>170</xdr:row>
      <xdr:rowOff>38100</xdr:rowOff>
    </xdr:to>
    <xdr:pic>
      <xdr:nvPicPr>
        <xdr:cNvPr id="3431" name="Picture 35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0938450"/>
          <a:ext cx="200025" cy="200025"/>
        </a:xfrm>
        <a:prstGeom prst="rect">
          <a:avLst/>
        </a:prstGeom>
        <a:noFill/>
      </xdr:spPr>
    </xdr:pic>
    <xdr:clientData/>
  </xdr:twoCellAnchor>
  <xdr:twoCellAnchor editAs="oneCell">
    <xdr:from>
      <xdr:col>5</xdr:col>
      <xdr:colOff>0</xdr:colOff>
      <xdr:row>169</xdr:row>
      <xdr:rowOff>0</xdr:rowOff>
    </xdr:from>
    <xdr:to>
      <xdr:col>5</xdr:col>
      <xdr:colOff>200025</xdr:colOff>
      <xdr:row>170</xdr:row>
      <xdr:rowOff>38100</xdr:rowOff>
    </xdr:to>
    <xdr:pic>
      <xdr:nvPicPr>
        <xdr:cNvPr id="3432" name="Picture 36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0938450"/>
          <a:ext cx="200025" cy="200025"/>
        </a:xfrm>
        <a:prstGeom prst="rect">
          <a:avLst/>
        </a:prstGeom>
        <a:noFill/>
      </xdr:spPr>
    </xdr:pic>
    <xdr:clientData/>
  </xdr:twoCellAnchor>
  <xdr:twoCellAnchor editAs="oneCell">
    <xdr:from>
      <xdr:col>4</xdr:col>
      <xdr:colOff>0</xdr:colOff>
      <xdr:row>170</xdr:row>
      <xdr:rowOff>0</xdr:rowOff>
    </xdr:from>
    <xdr:to>
      <xdr:col>4</xdr:col>
      <xdr:colOff>200025</xdr:colOff>
      <xdr:row>171</xdr:row>
      <xdr:rowOff>38100</xdr:rowOff>
    </xdr:to>
    <xdr:pic>
      <xdr:nvPicPr>
        <xdr:cNvPr id="3433" name="Picture 361"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41262300"/>
          <a:ext cx="200025" cy="200025"/>
        </a:xfrm>
        <a:prstGeom prst="rect">
          <a:avLst/>
        </a:prstGeom>
        <a:noFill/>
      </xdr:spPr>
    </xdr:pic>
    <xdr:clientData/>
  </xdr:twoCellAnchor>
  <xdr:twoCellAnchor editAs="oneCell">
    <xdr:from>
      <xdr:col>5</xdr:col>
      <xdr:colOff>0</xdr:colOff>
      <xdr:row>170</xdr:row>
      <xdr:rowOff>0</xdr:rowOff>
    </xdr:from>
    <xdr:to>
      <xdr:col>5</xdr:col>
      <xdr:colOff>200025</xdr:colOff>
      <xdr:row>171</xdr:row>
      <xdr:rowOff>38100</xdr:rowOff>
    </xdr:to>
    <xdr:pic>
      <xdr:nvPicPr>
        <xdr:cNvPr id="3434" name="Picture 36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1262300"/>
          <a:ext cx="200025" cy="200025"/>
        </a:xfrm>
        <a:prstGeom prst="rect">
          <a:avLst/>
        </a:prstGeom>
        <a:noFill/>
      </xdr:spPr>
    </xdr:pic>
    <xdr:clientData/>
  </xdr:twoCellAnchor>
  <xdr:twoCellAnchor editAs="oneCell">
    <xdr:from>
      <xdr:col>4</xdr:col>
      <xdr:colOff>0</xdr:colOff>
      <xdr:row>171</xdr:row>
      <xdr:rowOff>0</xdr:rowOff>
    </xdr:from>
    <xdr:to>
      <xdr:col>4</xdr:col>
      <xdr:colOff>200025</xdr:colOff>
      <xdr:row>172</xdr:row>
      <xdr:rowOff>38100</xdr:rowOff>
    </xdr:to>
    <xdr:pic>
      <xdr:nvPicPr>
        <xdr:cNvPr id="3435" name="Picture 36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1424225"/>
          <a:ext cx="200025" cy="200025"/>
        </a:xfrm>
        <a:prstGeom prst="rect">
          <a:avLst/>
        </a:prstGeom>
        <a:noFill/>
      </xdr:spPr>
    </xdr:pic>
    <xdr:clientData/>
  </xdr:twoCellAnchor>
  <xdr:twoCellAnchor editAs="oneCell">
    <xdr:from>
      <xdr:col>5</xdr:col>
      <xdr:colOff>0</xdr:colOff>
      <xdr:row>171</xdr:row>
      <xdr:rowOff>0</xdr:rowOff>
    </xdr:from>
    <xdr:to>
      <xdr:col>5</xdr:col>
      <xdr:colOff>200025</xdr:colOff>
      <xdr:row>172</xdr:row>
      <xdr:rowOff>38100</xdr:rowOff>
    </xdr:to>
    <xdr:pic>
      <xdr:nvPicPr>
        <xdr:cNvPr id="3436" name="Picture 36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1424225"/>
          <a:ext cx="200025" cy="200025"/>
        </a:xfrm>
        <a:prstGeom prst="rect">
          <a:avLst/>
        </a:prstGeom>
        <a:noFill/>
      </xdr:spPr>
    </xdr:pic>
    <xdr:clientData/>
  </xdr:twoCellAnchor>
  <xdr:twoCellAnchor editAs="oneCell">
    <xdr:from>
      <xdr:col>3</xdr:col>
      <xdr:colOff>0</xdr:colOff>
      <xdr:row>172</xdr:row>
      <xdr:rowOff>0</xdr:rowOff>
    </xdr:from>
    <xdr:to>
      <xdr:col>3</xdr:col>
      <xdr:colOff>200025</xdr:colOff>
      <xdr:row>173</xdr:row>
      <xdr:rowOff>38100</xdr:rowOff>
    </xdr:to>
    <xdr:pic>
      <xdr:nvPicPr>
        <xdr:cNvPr id="3437" name="Picture 36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41748075"/>
          <a:ext cx="200025" cy="200025"/>
        </a:xfrm>
        <a:prstGeom prst="rect">
          <a:avLst/>
        </a:prstGeom>
        <a:noFill/>
      </xdr:spPr>
    </xdr:pic>
    <xdr:clientData/>
  </xdr:twoCellAnchor>
  <xdr:twoCellAnchor editAs="oneCell">
    <xdr:from>
      <xdr:col>4</xdr:col>
      <xdr:colOff>0</xdr:colOff>
      <xdr:row>172</xdr:row>
      <xdr:rowOff>0</xdr:rowOff>
    </xdr:from>
    <xdr:to>
      <xdr:col>4</xdr:col>
      <xdr:colOff>200025</xdr:colOff>
      <xdr:row>173</xdr:row>
      <xdr:rowOff>38100</xdr:rowOff>
    </xdr:to>
    <xdr:pic>
      <xdr:nvPicPr>
        <xdr:cNvPr id="3438" name="Picture 36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1748075"/>
          <a:ext cx="200025" cy="200025"/>
        </a:xfrm>
        <a:prstGeom prst="rect">
          <a:avLst/>
        </a:prstGeom>
        <a:noFill/>
      </xdr:spPr>
    </xdr:pic>
    <xdr:clientData/>
  </xdr:twoCellAnchor>
  <xdr:twoCellAnchor editAs="oneCell">
    <xdr:from>
      <xdr:col>5</xdr:col>
      <xdr:colOff>0</xdr:colOff>
      <xdr:row>172</xdr:row>
      <xdr:rowOff>0</xdr:rowOff>
    </xdr:from>
    <xdr:to>
      <xdr:col>5</xdr:col>
      <xdr:colOff>200025</xdr:colOff>
      <xdr:row>173</xdr:row>
      <xdr:rowOff>38100</xdr:rowOff>
    </xdr:to>
    <xdr:pic>
      <xdr:nvPicPr>
        <xdr:cNvPr id="3439" name="Picture 36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41748075"/>
          <a:ext cx="200025" cy="200025"/>
        </a:xfrm>
        <a:prstGeom prst="rect">
          <a:avLst/>
        </a:prstGeom>
        <a:noFill/>
      </xdr:spPr>
    </xdr:pic>
    <xdr:clientData/>
  </xdr:twoCellAnchor>
  <xdr:twoCellAnchor editAs="oneCell">
    <xdr:from>
      <xdr:col>3</xdr:col>
      <xdr:colOff>0</xdr:colOff>
      <xdr:row>173</xdr:row>
      <xdr:rowOff>0</xdr:rowOff>
    </xdr:from>
    <xdr:to>
      <xdr:col>3</xdr:col>
      <xdr:colOff>200025</xdr:colOff>
      <xdr:row>174</xdr:row>
      <xdr:rowOff>38100</xdr:rowOff>
    </xdr:to>
    <xdr:pic>
      <xdr:nvPicPr>
        <xdr:cNvPr id="3440" name="Picture 36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41910000"/>
          <a:ext cx="200025" cy="200025"/>
        </a:xfrm>
        <a:prstGeom prst="rect">
          <a:avLst/>
        </a:prstGeom>
        <a:noFill/>
      </xdr:spPr>
    </xdr:pic>
    <xdr:clientData/>
  </xdr:twoCellAnchor>
  <xdr:twoCellAnchor editAs="oneCell">
    <xdr:from>
      <xdr:col>4</xdr:col>
      <xdr:colOff>0</xdr:colOff>
      <xdr:row>173</xdr:row>
      <xdr:rowOff>0</xdr:rowOff>
    </xdr:from>
    <xdr:to>
      <xdr:col>4</xdr:col>
      <xdr:colOff>200025</xdr:colOff>
      <xdr:row>174</xdr:row>
      <xdr:rowOff>38100</xdr:rowOff>
    </xdr:to>
    <xdr:pic>
      <xdr:nvPicPr>
        <xdr:cNvPr id="3441" name="Picture 36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1910000"/>
          <a:ext cx="200025" cy="200025"/>
        </a:xfrm>
        <a:prstGeom prst="rect">
          <a:avLst/>
        </a:prstGeom>
        <a:noFill/>
      </xdr:spPr>
    </xdr:pic>
    <xdr:clientData/>
  </xdr:twoCellAnchor>
  <xdr:twoCellAnchor editAs="oneCell">
    <xdr:from>
      <xdr:col>5</xdr:col>
      <xdr:colOff>0</xdr:colOff>
      <xdr:row>173</xdr:row>
      <xdr:rowOff>0</xdr:rowOff>
    </xdr:from>
    <xdr:to>
      <xdr:col>5</xdr:col>
      <xdr:colOff>200025</xdr:colOff>
      <xdr:row>174</xdr:row>
      <xdr:rowOff>38100</xdr:rowOff>
    </xdr:to>
    <xdr:pic>
      <xdr:nvPicPr>
        <xdr:cNvPr id="3442" name="Picture 37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41910000"/>
          <a:ext cx="200025" cy="200025"/>
        </a:xfrm>
        <a:prstGeom prst="rect">
          <a:avLst/>
        </a:prstGeom>
        <a:noFill/>
      </xdr:spPr>
    </xdr:pic>
    <xdr:clientData/>
  </xdr:twoCellAnchor>
  <xdr:twoCellAnchor editAs="oneCell">
    <xdr:from>
      <xdr:col>4</xdr:col>
      <xdr:colOff>0</xdr:colOff>
      <xdr:row>174</xdr:row>
      <xdr:rowOff>0</xdr:rowOff>
    </xdr:from>
    <xdr:to>
      <xdr:col>4</xdr:col>
      <xdr:colOff>200025</xdr:colOff>
      <xdr:row>175</xdr:row>
      <xdr:rowOff>38100</xdr:rowOff>
    </xdr:to>
    <xdr:pic>
      <xdr:nvPicPr>
        <xdr:cNvPr id="3443" name="Picture 37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2071925"/>
          <a:ext cx="200025" cy="200025"/>
        </a:xfrm>
        <a:prstGeom prst="rect">
          <a:avLst/>
        </a:prstGeom>
        <a:noFill/>
      </xdr:spPr>
    </xdr:pic>
    <xdr:clientData/>
  </xdr:twoCellAnchor>
  <xdr:twoCellAnchor editAs="oneCell">
    <xdr:from>
      <xdr:col>5</xdr:col>
      <xdr:colOff>0</xdr:colOff>
      <xdr:row>174</xdr:row>
      <xdr:rowOff>0</xdr:rowOff>
    </xdr:from>
    <xdr:to>
      <xdr:col>5</xdr:col>
      <xdr:colOff>200025</xdr:colOff>
      <xdr:row>175</xdr:row>
      <xdr:rowOff>38100</xdr:rowOff>
    </xdr:to>
    <xdr:pic>
      <xdr:nvPicPr>
        <xdr:cNvPr id="3444" name="Picture 37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2071925"/>
          <a:ext cx="200025" cy="200025"/>
        </a:xfrm>
        <a:prstGeom prst="rect">
          <a:avLst/>
        </a:prstGeom>
        <a:noFill/>
      </xdr:spPr>
    </xdr:pic>
    <xdr:clientData/>
  </xdr:twoCellAnchor>
  <xdr:twoCellAnchor editAs="oneCell">
    <xdr:from>
      <xdr:col>3</xdr:col>
      <xdr:colOff>0</xdr:colOff>
      <xdr:row>175</xdr:row>
      <xdr:rowOff>0</xdr:rowOff>
    </xdr:from>
    <xdr:to>
      <xdr:col>3</xdr:col>
      <xdr:colOff>200025</xdr:colOff>
      <xdr:row>176</xdr:row>
      <xdr:rowOff>38100</xdr:rowOff>
    </xdr:to>
    <xdr:pic>
      <xdr:nvPicPr>
        <xdr:cNvPr id="3445" name="Picture 37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42233850"/>
          <a:ext cx="200025" cy="200025"/>
        </a:xfrm>
        <a:prstGeom prst="rect">
          <a:avLst/>
        </a:prstGeom>
        <a:noFill/>
      </xdr:spPr>
    </xdr:pic>
    <xdr:clientData/>
  </xdr:twoCellAnchor>
  <xdr:twoCellAnchor editAs="oneCell">
    <xdr:from>
      <xdr:col>4</xdr:col>
      <xdr:colOff>0</xdr:colOff>
      <xdr:row>175</xdr:row>
      <xdr:rowOff>0</xdr:rowOff>
    </xdr:from>
    <xdr:to>
      <xdr:col>4</xdr:col>
      <xdr:colOff>200025</xdr:colOff>
      <xdr:row>176</xdr:row>
      <xdr:rowOff>38100</xdr:rowOff>
    </xdr:to>
    <xdr:pic>
      <xdr:nvPicPr>
        <xdr:cNvPr id="3446" name="Picture 37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2233850"/>
          <a:ext cx="200025" cy="200025"/>
        </a:xfrm>
        <a:prstGeom prst="rect">
          <a:avLst/>
        </a:prstGeom>
        <a:noFill/>
      </xdr:spPr>
    </xdr:pic>
    <xdr:clientData/>
  </xdr:twoCellAnchor>
  <xdr:twoCellAnchor editAs="oneCell">
    <xdr:from>
      <xdr:col>5</xdr:col>
      <xdr:colOff>0</xdr:colOff>
      <xdr:row>175</xdr:row>
      <xdr:rowOff>0</xdr:rowOff>
    </xdr:from>
    <xdr:to>
      <xdr:col>5</xdr:col>
      <xdr:colOff>200025</xdr:colOff>
      <xdr:row>176</xdr:row>
      <xdr:rowOff>38100</xdr:rowOff>
    </xdr:to>
    <xdr:pic>
      <xdr:nvPicPr>
        <xdr:cNvPr id="3447" name="Picture 37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2233850"/>
          <a:ext cx="200025" cy="200025"/>
        </a:xfrm>
        <a:prstGeom prst="rect">
          <a:avLst/>
        </a:prstGeom>
        <a:noFill/>
      </xdr:spPr>
    </xdr:pic>
    <xdr:clientData/>
  </xdr:twoCellAnchor>
  <xdr:twoCellAnchor editAs="oneCell">
    <xdr:from>
      <xdr:col>4</xdr:col>
      <xdr:colOff>0</xdr:colOff>
      <xdr:row>176</xdr:row>
      <xdr:rowOff>0</xdr:rowOff>
    </xdr:from>
    <xdr:to>
      <xdr:col>4</xdr:col>
      <xdr:colOff>200025</xdr:colOff>
      <xdr:row>177</xdr:row>
      <xdr:rowOff>38100</xdr:rowOff>
    </xdr:to>
    <xdr:pic>
      <xdr:nvPicPr>
        <xdr:cNvPr id="3448" name="Picture 37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2719625"/>
          <a:ext cx="200025" cy="200025"/>
        </a:xfrm>
        <a:prstGeom prst="rect">
          <a:avLst/>
        </a:prstGeom>
        <a:noFill/>
      </xdr:spPr>
    </xdr:pic>
    <xdr:clientData/>
  </xdr:twoCellAnchor>
  <xdr:twoCellAnchor editAs="oneCell">
    <xdr:from>
      <xdr:col>5</xdr:col>
      <xdr:colOff>0</xdr:colOff>
      <xdr:row>176</xdr:row>
      <xdr:rowOff>0</xdr:rowOff>
    </xdr:from>
    <xdr:to>
      <xdr:col>5</xdr:col>
      <xdr:colOff>200025</xdr:colOff>
      <xdr:row>177</xdr:row>
      <xdr:rowOff>38100</xdr:rowOff>
    </xdr:to>
    <xdr:pic>
      <xdr:nvPicPr>
        <xdr:cNvPr id="3449" name="Picture 37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2719625"/>
          <a:ext cx="200025" cy="200025"/>
        </a:xfrm>
        <a:prstGeom prst="rect">
          <a:avLst/>
        </a:prstGeom>
        <a:noFill/>
      </xdr:spPr>
    </xdr:pic>
    <xdr:clientData/>
  </xdr:twoCellAnchor>
  <xdr:twoCellAnchor editAs="oneCell">
    <xdr:from>
      <xdr:col>4</xdr:col>
      <xdr:colOff>0</xdr:colOff>
      <xdr:row>177</xdr:row>
      <xdr:rowOff>0</xdr:rowOff>
    </xdr:from>
    <xdr:to>
      <xdr:col>4</xdr:col>
      <xdr:colOff>200025</xdr:colOff>
      <xdr:row>178</xdr:row>
      <xdr:rowOff>38100</xdr:rowOff>
    </xdr:to>
    <xdr:pic>
      <xdr:nvPicPr>
        <xdr:cNvPr id="3450" name="Picture 37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2881550"/>
          <a:ext cx="200025" cy="200025"/>
        </a:xfrm>
        <a:prstGeom prst="rect">
          <a:avLst/>
        </a:prstGeom>
        <a:noFill/>
      </xdr:spPr>
    </xdr:pic>
    <xdr:clientData/>
  </xdr:twoCellAnchor>
  <xdr:twoCellAnchor editAs="oneCell">
    <xdr:from>
      <xdr:col>5</xdr:col>
      <xdr:colOff>0</xdr:colOff>
      <xdr:row>177</xdr:row>
      <xdr:rowOff>0</xdr:rowOff>
    </xdr:from>
    <xdr:to>
      <xdr:col>5</xdr:col>
      <xdr:colOff>200025</xdr:colOff>
      <xdr:row>178</xdr:row>
      <xdr:rowOff>38100</xdr:rowOff>
    </xdr:to>
    <xdr:pic>
      <xdr:nvPicPr>
        <xdr:cNvPr id="3451" name="Picture 37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2881550"/>
          <a:ext cx="200025" cy="200025"/>
        </a:xfrm>
        <a:prstGeom prst="rect">
          <a:avLst/>
        </a:prstGeom>
        <a:noFill/>
      </xdr:spPr>
    </xdr:pic>
    <xdr:clientData/>
  </xdr:twoCellAnchor>
  <xdr:twoCellAnchor editAs="oneCell">
    <xdr:from>
      <xdr:col>3</xdr:col>
      <xdr:colOff>0</xdr:colOff>
      <xdr:row>178</xdr:row>
      <xdr:rowOff>0</xdr:rowOff>
    </xdr:from>
    <xdr:to>
      <xdr:col>3</xdr:col>
      <xdr:colOff>200025</xdr:colOff>
      <xdr:row>179</xdr:row>
      <xdr:rowOff>38100</xdr:rowOff>
    </xdr:to>
    <xdr:pic>
      <xdr:nvPicPr>
        <xdr:cNvPr id="3452" name="Picture 380"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43367325"/>
          <a:ext cx="200025" cy="200025"/>
        </a:xfrm>
        <a:prstGeom prst="rect">
          <a:avLst/>
        </a:prstGeom>
        <a:noFill/>
      </xdr:spPr>
    </xdr:pic>
    <xdr:clientData/>
  </xdr:twoCellAnchor>
  <xdr:twoCellAnchor editAs="oneCell">
    <xdr:from>
      <xdr:col>4</xdr:col>
      <xdr:colOff>0</xdr:colOff>
      <xdr:row>178</xdr:row>
      <xdr:rowOff>0</xdr:rowOff>
    </xdr:from>
    <xdr:to>
      <xdr:col>4</xdr:col>
      <xdr:colOff>200025</xdr:colOff>
      <xdr:row>179</xdr:row>
      <xdr:rowOff>38100</xdr:rowOff>
    </xdr:to>
    <xdr:pic>
      <xdr:nvPicPr>
        <xdr:cNvPr id="3453" name="Picture 38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3367325"/>
          <a:ext cx="200025" cy="200025"/>
        </a:xfrm>
        <a:prstGeom prst="rect">
          <a:avLst/>
        </a:prstGeom>
        <a:noFill/>
      </xdr:spPr>
    </xdr:pic>
    <xdr:clientData/>
  </xdr:twoCellAnchor>
  <xdr:twoCellAnchor editAs="oneCell">
    <xdr:from>
      <xdr:col>5</xdr:col>
      <xdr:colOff>0</xdr:colOff>
      <xdr:row>178</xdr:row>
      <xdr:rowOff>0</xdr:rowOff>
    </xdr:from>
    <xdr:to>
      <xdr:col>5</xdr:col>
      <xdr:colOff>200025</xdr:colOff>
      <xdr:row>179</xdr:row>
      <xdr:rowOff>38100</xdr:rowOff>
    </xdr:to>
    <xdr:pic>
      <xdr:nvPicPr>
        <xdr:cNvPr id="3454" name="Picture 38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3367325"/>
          <a:ext cx="200025" cy="200025"/>
        </a:xfrm>
        <a:prstGeom prst="rect">
          <a:avLst/>
        </a:prstGeom>
        <a:noFill/>
      </xdr:spPr>
    </xdr:pic>
    <xdr:clientData/>
  </xdr:twoCellAnchor>
  <xdr:twoCellAnchor editAs="oneCell">
    <xdr:from>
      <xdr:col>3</xdr:col>
      <xdr:colOff>0</xdr:colOff>
      <xdr:row>179</xdr:row>
      <xdr:rowOff>0</xdr:rowOff>
    </xdr:from>
    <xdr:to>
      <xdr:col>3</xdr:col>
      <xdr:colOff>200025</xdr:colOff>
      <xdr:row>180</xdr:row>
      <xdr:rowOff>38100</xdr:rowOff>
    </xdr:to>
    <xdr:pic>
      <xdr:nvPicPr>
        <xdr:cNvPr id="3455" name="Picture 38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43853100"/>
          <a:ext cx="200025" cy="200025"/>
        </a:xfrm>
        <a:prstGeom prst="rect">
          <a:avLst/>
        </a:prstGeom>
        <a:noFill/>
      </xdr:spPr>
    </xdr:pic>
    <xdr:clientData/>
  </xdr:twoCellAnchor>
  <xdr:twoCellAnchor editAs="oneCell">
    <xdr:from>
      <xdr:col>4</xdr:col>
      <xdr:colOff>0</xdr:colOff>
      <xdr:row>179</xdr:row>
      <xdr:rowOff>0</xdr:rowOff>
    </xdr:from>
    <xdr:to>
      <xdr:col>4</xdr:col>
      <xdr:colOff>200025</xdr:colOff>
      <xdr:row>180</xdr:row>
      <xdr:rowOff>38100</xdr:rowOff>
    </xdr:to>
    <xdr:pic>
      <xdr:nvPicPr>
        <xdr:cNvPr id="3456" name="Picture 38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3853100"/>
          <a:ext cx="200025" cy="200025"/>
        </a:xfrm>
        <a:prstGeom prst="rect">
          <a:avLst/>
        </a:prstGeom>
        <a:noFill/>
      </xdr:spPr>
    </xdr:pic>
    <xdr:clientData/>
  </xdr:twoCellAnchor>
  <xdr:twoCellAnchor editAs="oneCell">
    <xdr:from>
      <xdr:col>5</xdr:col>
      <xdr:colOff>0</xdr:colOff>
      <xdr:row>179</xdr:row>
      <xdr:rowOff>0</xdr:rowOff>
    </xdr:from>
    <xdr:to>
      <xdr:col>5</xdr:col>
      <xdr:colOff>200025</xdr:colOff>
      <xdr:row>180</xdr:row>
      <xdr:rowOff>38100</xdr:rowOff>
    </xdr:to>
    <xdr:pic>
      <xdr:nvPicPr>
        <xdr:cNvPr id="3457" name="Picture 38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43853100"/>
          <a:ext cx="200025" cy="200025"/>
        </a:xfrm>
        <a:prstGeom prst="rect">
          <a:avLst/>
        </a:prstGeom>
        <a:noFill/>
      </xdr:spPr>
    </xdr:pic>
    <xdr:clientData/>
  </xdr:twoCellAnchor>
  <xdr:twoCellAnchor editAs="oneCell">
    <xdr:from>
      <xdr:col>4</xdr:col>
      <xdr:colOff>0</xdr:colOff>
      <xdr:row>180</xdr:row>
      <xdr:rowOff>0</xdr:rowOff>
    </xdr:from>
    <xdr:to>
      <xdr:col>4</xdr:col>
      <xdr:colOff>200025</xdr:colOff>
      <xdr:row>181</xdr:row>
      <xdr:rowOff>38100</xdr:rowOff>
    </xdr:to>
    <xdr:pic>
      <xdr:nvPicPr>
        <xdr:cNvPr id="3458" name="Picture 38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4015025"/>
          <a:ext cx="200025" cy="200025"/>
        </a:xfrm>
        <a:prstGeom prst="rect">
          <a:avLst/>
        </a:prstGeom>
        <a:noFill/>
      </xdr:spPr>
    </xdr:pic>
    <xdr:clientData/>
  </xdr:twoCellAnchor>
  <xdr:twoCellAnchor editAs="oneCell">
    <xdr:from>
      <xdr:col>5</xdr:col>
      <xdr:colOff>0</xdr:colOff>
      <xdr:row>180</xdr:row>
      <xdr:rowOff>0</xdr:rowOff>
    </xdr:from>
    <xdr:to>
      <xdr:col>5</xdr:col>
      <xdr:colOff>200025</xdr:colOff>
      <xdr:row>181</xdr:row>
      <xdr:rowOff>38100</xdr:rowOff>
    </xdr:to>
    <xdr:pic>
      <xdr:nvPicPr>
        <xdr:cNvPr id="3459" name="Picture 38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4015025"/>
          <a:ext cx="200025" cy="200025"/>
        </a:xfrm>
        <a:prstGeom prst="rect">
          <a:avLst/>
        </a:prstGeom>
        <a:noFill/>
      </xdr:spPr>
    </xdr:pic>
    <xdr:clientData/>
  </xdr:twoCellAnchor>
  <xdr:twoCellAnchor editAs="oneCell">
    <xdr:from>
      <xdr:col>3</xdr:col>
      <xdr:colOff>0</xdr:colOff>
      <xdr:row>181</xdr:row>
      <xdr:rowOff>0</xdr:rowOff>
    </xdr:from>
    <xdr:to>
      <xdr:col>3</xdr:col>
      <xdr:colOff>200025</xdr:colOff>
      <xdr:row>182</xdr:row>
      <xdr:rowOff>38100</xdr:rowOff>
    </xdr:to>
    <xdr:pic>
      <xdr:nvPicPr>
        <xdr:cNvPr id="3460" name="Picture 38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44176950"/>
          <a:ext cx="200025" cy="200025"/>
        </a:xfrm>
        <a:prstGeom prst="rect">
          <a:avLst/>
        </a:prstGeom>
        <a:noFill/>
      </xdr:spPr>
    </xdr:pic>
    <xdr:clientData/>
  </xdr:twoCellAnchor>
  <xdr:twoCellAnchor editAs="oneCell">
    <xdr:from>
      <xdr:col>4</xdr:col>
      <xdr:colOff>0</xdr:colOff>
      <xdr:row>181</xdr:row>
      <xdr:rowOff>0</xdr:rowOff>
    </xdr:from>
    <xdr:to>
      <xdr:col>4</xdr:col>
      <xdr:colOff>200025</xdr:colOff>
      <xdr:row>182</xdr:row>
      <xdr:rowOff>38100</xdr:rowOff>
    </xdr:to>
    <xdr:pic>
      <xdr:nvPicPr>
        <xdr:cNvPr id="3461" name="Picture 38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4176950"/>
          <a:ext cx="200025" cy="200025"/>
        </a:xfrm>
        <a:prstGeom prst="rect">
          <a:avLst/>
        </a:prstGeom>
        <a:noFill/>
      </xdr:spPr>
    </xdr:pic>
    <xdr:clientData/>
  </xdr:twoCellAnchor>
  <xdr:twoCellAnchor editAs="oneCell">
    <xdr:from>
      <xdr:col>5</xdr:col>
      <xdr:colOff>0</xdr:colOff>
      <xdr:row>181</xdr:row>
      <xdr:rowOff>0</xdr:rowOff>
    </xdr:from>
    <xdr:to>
      <xdr:col>5</xdr:col>
      <xdr:colOff>200025</xdr:colOff>
      <xdr:row>182</xdr:row>
      <xdr:rowOff>38100</xdr:rowOff>
    </xdr:to>
    <xdr:pic>
      <xdr:nvPicPr>
        <xdr:cNvPr id="3462" name="Picture 39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44176950"/>
          <a:ext cx="200025" cy="200025"/>
        </a:xfrm>
        <a:prstGeom prst="rect">
          <a:avLst/>
        </a:prstGeom>
        <a:noFill/>
      </xdr:spPr>
    </xdr:pic>
    <xdr:clientData/>
  </xdr:twoCellAnchor>
  <xdr:twoCellAnchor editAs="oneCell">
    <xdr:from>
      <xdr:col>4</xdr:col>
      <xdr:colOff>0</xdr:colOff>
      <xdr:row>182</xdr:row>
      <xdr:rowOff>0</xdr:rowOff>
    </xdr:from>
    <xdr:to>
      <xdr:col>4</xdr:col>
      <xdr:colOff>200025</xdr:colOff>
      <xdr:row>183</xdr:row>
      <xdr:rowOff>38100</xdr:rowOff>
    </xdr:to>
    <xdr:pic>
      <xdr:nvPicPr>
        <xdr:cNvPr id="3463" name="Picture 39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4500800"/>
          <a:ext cx="200025" cy="200025"/>
        </a:xfrm>
        <a:prstGeom prst="rect">
          <a:avLst/>
        </a:prstGeom>
        <a:noFill/>
      </xdr:spPr>
    </xdr:pic>
    <xdr:clientData/>
  </xdr:twoCellAnchor>
  <xdr:twoCellAnchor editAs="oneCell">
    <xdr:from>
      <xdr:col>5</xdr:col>
      <xdr:colOff>0</xdr:colOff>
      <xdr:row>182</xdr:row>
      <xdr:rowOff>0</xdr:rowOff>
    </xdr:from>
    <xdr:to>
      <xdr:col>5</xdr:col>
      <xdr:colOff>200025</xdr:colOff>
      <xdr:row>183</xdr:row>
      <xdr:rowOff>38100</xdr:rowOff>
    </xdr:to>
    <xdr:pic>
      <xdr:nvPicPr>
        <xdr:cNvPr id="3464" name="Picture 39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4500800"/>
          <a:ext cx="200025" cy="200025"/>
        </a:xfrm>
        <a:prstGeom prst="rect">
          <a:avLst/>
        </a:prstGeom>
        <a:noFill/>
      </xdr:spPr>
    </xdr:pic>
    <xdr:clientData/>
  </xdr:twoCellAnchor>
  <xdr:twoCellAnchor editAs="oneCell">
    <xdr:from>
      <xdr:col>4</xdr:col>
      <xdr:colOff>0</xdr:colOff>
      <xdr:row>183</xdr:row>
      <xdr:rowOff>0</xdr:rowOff>
    </xdr:from>
    <xdr:to>
      <xdr:col>4</xdr:col>
      <xdr:colOff>200025</xdr:colOff>
      <xdr:row>184</xdr:row>
      <xdr:rowOff>38100</xdr:rowOff>
    </xdr:to>
    <xdr:pic>
      <xdr:nvPicPr>
        <xdr:cNvPr id="3465" name="Picture 393"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44662725"/>
          <a:ext cx="200025" cy="200025"/>
        </a:xfrm>
        <a:prstGeom prst="rect">
          <a:avLst/>
        </a:prstGeom>
        <a:noFill/>
      </xdr:spPr>
    </xdr:pic>
    <xdr:clientData/>
  </xdr:twoCellAnchor>
  <xdr:twoCellAnchor editAs="oneCell">
    <xdr:from>
      <xdr:col>5</xdr:col>
      <xdr:colOff>0</xdr:colOff>
      <xdr:row>183</xdr:row>
      <xdr:rowOff>0</xdr:rowOff>
    </xdr:from>
    <xdr:to>
      <xdr:col>5</xdr:col>
      <xdr:colOff>200025</xdr:colOff>
      <xdr:row>184</xdr:row>
      <xdr:rowOff>38100</xdr:rowOff>
    </xdr:to>
    <xdr:pic>
      <xdr:nvPicPr>
        <xdr:cNvPr id="3466" name="Picture 39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4662725"/>
          <a:ext cx="200025" cy="200025"/>
        </a:xfrm>
        <a:prstGeom prst="rect">
          <a:avLst/>
        </a:prstGeom>
        <a:noFill/>
      </xdr:spPr>
    </xdr:pic>
    <xdr:clientData/>
  </xdr:twoCellAnchor>
  <xdr:twoCellAnchor editAs="oneCell">
    <xdr:from>
      <xdr:col>3</xdr:col>
      <xdr:colOff>0</xdr:colOff>
      <xdr:row>184</xdr:row>
      <xdr:rowOff>0</xdr:rowOff>
    </xdr:from>
    <xdr:to>
      <xdr:col>3</xdr:col>
      <xdr:colOff>200025</xdr:colOff>
      <xdr:row>185</xdr:row>
      <xdr:rowOff>38100</xdr:rowOff>
    </xdr:to>
    <xdr:pic>
      <xdr:nvPicPr>
        <xdr:cNvPr id="3467" name="Picture 39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44824650"/>
          <a:ext cx="200025" cy="200025"/>
        </a:xfrm>
        <a:prstGeom prst="rect">
          <a:avLst/>
        </a:prstGeom>
        <a:noFill/>
      </xdr:spPr>
    </xdr:pic>
    <xdr:clientData/>
  </xdr:twoCellAnchor>
  <xdr:twoCellAnchor editAs="oneCell">
    <xdr:from>
      <xdr:col>4</xdr:col>
      <xdr:colOff>0</xdr:colOff>
      <xdr:row>184</xdr:row>
      <xdr:rowOff>0</xdr:rowOff>
    </xdr:from>
    <xdr:to>
      <xdr:col>4</xdr:col>
      <xdr:colOff>200025</xdr:colOff>
      <xdr:row>185</xdr:row>
      <xdr:rowOff>38100</xdr:rowOff>
    </xdr:to>
    <xdr:pic>
      <xdr:nvPicPr>
        <xdr:cNvPr id="3468" name="Picture 39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4824650"/>
          <a:ext cx="200025" cy="200025"/>
        </a:xfrm>
        <a:prstGeom prst="rect">
          <a:avLst/>
        </a:prstGeom>
        <a:noFill/>
      </xdr:spPr>
    </xdr:pic>
    <xdr:clientData/>
  </xdr:twoCellAnchor>
  <xdr:twoCellAnchor editAs="oneCell">
    <xdr:from>
      <xdr:col>5</xdr:col>
      <xdr:colOff>0</xdr:colOff>
      <xdr:row>184</xdr:row>
      <xdr:rowOff>0</xdr:rowOff>
    </xdr:from>
    <xdr:to>
      <xdr:col>5</xdr:col>
      <xdr:colOff>200025</xdr:colOff>
      <xdr:row>185</xdr:row>
      <xdr:rowOff>38100</xdr:rowOff>
    </xdr:to>
    <xdr:pic>
      <xdr:nvPicPr>
        <xdr:cNvPr id="3469" name="Picture 39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44824650"/>
          <a:ext cx="200025" cy="200025"/>
        </a:xfrm>
        <a:prstGeom prst="rect">
          <a:avLst/>
        </a:prstGeom>
        <a:noFill/>
      </xdr:spPr>
    </xdr:pic>
    <xdr:clientData/>
  </xdr:twoCellAnchor>
  <xdr:twoCellAnchor editAs="oneCell">
    <xdr:from>
      <xdr:col>4</xdr:col>
      <xdr:colOff>0</xdr:colOff>
      <xdr:row>185</xdr:row>
      <xdr:rowOff>0</xdr:rowOff>
    </xdr:from>
    <xdr:to>
      <xdr:col>4</xdr:col>
      <xdr:colOff>200025</xdr:colOff>
      <xdr:row>186</xdr:row>
      <xdr:rowOff>38100</xdr:rowOff>
    </xdr:to>
    <xdr:pic>
      <xdr:nvPicPr>
        <xdr:cNvPr id="3470" name="Picture 39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5310425"/>
          <a:ext cx="200025" cy="200025"/>
        </a:xfrm>
        <a:prstGeom prst="rect">
          <a:avLst/>
        </a:prstGeom>
        <a:noFill/>
      </xdr:spPr>
    </xdr:pic>
    <xdr:clientData/>
  </xdr:twoCellAnchor>
  <xdr:twoCellAnchor editAs="oneCell">
    <xdr:from>
      <xdr:col>5</xdr:col>
      <xdr:colOff>0</xdr:colOff>
      <xdr:row>185</xdr:row>
      <xdr:rowOff>0</xdr:rowOff>
    </xdr:from>
    <xdr:to>
      <xdr:col>5</xdr:col>
      <xdr:colOff>200025</xdr:colOff>
      <xdr:row>186</xdr:row>
      <xdr:rowOff>38100</xdr:rowOff>
    </xdr:to>
    <xdr:pic>
      <xdr:nvPicPr>
        <xdr:cNvPr id="3471" name="Picture 39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5310425"/>
          <a:ext cx="200025" cy="200025"/>
        </a:xfrm>
        <a:prstGeom prst="rect">
          <a:avLst/>
        </a:prstGeom>
        <a:noFill/>
      </xdr:spPr>
    </xdr:pic>
    <xdr:clientData/>
  </xdr:twoCellAnchor>
  <xdr:twoCellAnchor editAs="oneCell">
    <xdr:from>
      <xdr:col>4</xdr:col>
      <xdr:colOff>0</xdr:colOff>
      <xdr:row>186</xdr:row>
      <xdr:rowOff>0</xdr:rowOff>
    </xdr:from>
    <xdr:to>
      <xdr:col>4</xdr:col>
      <xdr:colOff>200025</xdr:colOff>
      <xdr:row>187</xdr:row>
      <xdr:rowOff>38100</xdr:rowOff>
    </xdr:to>
    <xdr:pic>
      <xdr:nvPicPr>
        <xdr:cNvPr id="3472" name="Picture 40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5472350"/>
          <a:ext cx="200025" cy="200025"/>
        </a:xfrm>
        <a:prstGeom prst="rect">
          <a:avLst/>
        </a:prstGeom>
        <a:noFill/>
      </xdr:spPr>
    </xdr:pic>
    <xdr:clientData/>
  </xdr:twoCellAnchor>
  <xdr:twoCellAnchor editAs="oneCell">
    <xdr:from>
      <xdr:col>5</xdr:col>
      <xdr:colOff>0</xdr:colOff>
      <xdr:row>186</xdr:row>
      <xdr:rowOff>0</xdr:rowOff>
    </xdr:from>
    <xdr:to>
      <xdr:col>5</xdr:col>
      <xdr:colOff>200025</xdr:colOff>
      <xdr:row>187</xdr:row>
      <xdr:rowOff>38100</xdr:rowOff>
    </xdr:to>
    <xdr:pic>
      <xdr:nvPicPr>
        <xdr:cNvPr id="3473" name="Picture 40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5472350"/>
          <a:ext cx="200025" cy="200025"/>
        </a:xfrm>
        <a:prstGeom prst="rect">
          <a:avLst/>
        </a:prstGeom>
        <a:noFill/>
      </xdr:spPr>
    </xdr:pic>
    <xdr:clientData/>
  </xdr:twoCellAnchor>
  <xdr:twoCellAnchor editAs="oneCell">
    <xdr:from>
      <xdr:col>3</xdr:col>
      <xdr:colOff>0</xdr:colOff>
      <xdr:row>187</xdr:row>
      <xdr:rowOff>0</xdr:rowOff>
    </xdr:from>
    <xdr:to>
      <xdr:col>3</xdr:col>
      <xdr:colOff>200025</xdr:colOff>
      <xdr:row>188</xdr:row>
      <xdr:rowOff>38100</xdr:rowOff>
    </xdr:to>
    <xdr:pic>
      <xdr:nvPicPr>
        <xdr:cNvPr id="3474" name="Picture 40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45634275"/>
          <a:ext cx="200025" cy="200025"/>
        </a:xfrm>
        <a:prstGeom prst="rect">
          <a:avLst/>
        </a:prstGeom>
        <a:noFill/>
      </xdr:spPr>
    </xdr:pic>
    <xdr:clientData/>
  </xdr:twoCellAnchor>
  <xdr:twoCellAnchor editAs="oneCell">
    <xdr:from>
      <xdr:col>4</xdr:col>
      <xdr:colOff>0</xdr:colOff>
      <xdr:row>187</xdr:row>
      <xdr:rowOff>0</xdr:rowOff>
    </xdr:from>
    <xdr:to>
      <xdr:col>4</xdr:col>
      <xdr:colOff>200025</xdr:colOff>
      <xdr:row>188</xdr:row>
      <xdr:rowOff>38100</xdr:rowOff>
    </xdr:to>
    <xdr:pic>
      <xdr:nvPicPr>
        <xdr:cNvPr id="3475" name="Picture 40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5634275"/>
          <a:ext cx="200025" cy="200025"/>
        </a:xfrm>
        <a:prstGeom prst="rect">
          <a:avLst/>
        </a:prstGeom>
        <a:noFill/>
      </xdr:spPr>
    </xdr:pic>
    <xdr:clientData/>
  </xdr:twoCellAnchor>
  <xdr:twoCellAnchor editAs="oneCell">
    <xdr:from>
      <xdr:col>5</xdr:col>
      <xdr:colOff>0</xdr:colOff>
      <xdr:row>187</xdr:row>
      <xdr:rowOff>0</xdr:rowOff>
    </xdr:from>
    <xdr:to>
      <xdr:col>5</xdr:col>
      <xdr:colOff>200025</xdr:colOff>
      <xdr:row>188</xdr:row>
      <xdr:rowOff>38100</xdr:rowOff>
    </xdr:to>
    <xdr:pic>
      <xdr:nvPicPr>
        <xdr:cNvPr id="3476" name="Picture 40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5634275"/>
          <a:ext cx="200025" cy="200025"/>
        </a:xfrm>
        <a:prstGeom prst="rect">
          <a:avLst/>
        </a:prstGeom>
        <a:noFill/>
      </xdr:spPr>
    </xdr:pic>
    <xdr:clientData/>
  </xdr:twoCellAnchor>
  <xdr:twoCellAnchor editAs="oneCell">
    <xdr:from>
      <xdr:col>4</xdr:col>
      <xdr:colOff>0</xdr:colOff>
      <xdr:row>188</xdr:row>
      <xdr:rowOff>0</xdr:rowOff>
    </xdr:from>
    <xdr:to>
      <xdr:col>4</xdr:col>
      <xdr:colOff>200025</xdr:colOff>
      <xdr:row>189</xdr:row>
      <xdr:rowOff>38100</xdr:rowOff>
    </xdr:to>
    <xdr:pic>
      <xdr:nvPicPr>
        <xdr:cNvPr id="3477" name="Picture 40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5958125"/>
          <a:ext cx="200025" cy="200025"/>
        </a:xfrm>
        <a:prstGeom prst="rect">
          <a:avLst/>
        </a:prstGeom>
        <a:noFill/>
      </xdr:spPr>
    </xdr:pic>
    <xdr:clientData/>
  </xdr:twoCellAnchor>
  <xdr:twoCellAnchor editAs="oneCell">
    <xdr:from>
      <xdr:col>5</xdr:col>
      <xdr:colOff>0</xdr:colOff>
      <xdr:row>188</xdr:row>
      <xdr:rowOff>0</xdr:rowOff>
    </xdr:from>
    <xdr:to>
      <xdr:col>5</xdr:col>
      <xdr:colOff>200025</xdr:colOff>
      <xdr:row>189</xdr:row>
      <xdr:rowOff>38100</xdr:rowOff>
    </xdr:to>
    <xdr:pic>
      <xdr:nvPicPr>
        <xdr:cNvPr id="3478" name="Picture 40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5958125"/>
          <a:ext cx="200025" cy="200025"/>
        </a:xfrm>
        <a:prstGeom prst="rect">
          <a:avLst/>
        </a:prstGeom>
        <a:noFill/>
      </xdr:spPr>
    </xdr:pic>
    <xdr:clientData/>
  </xdr:twoCellAnchor>
  <xdr:twoCellAnchor editAs="oneCell">
    <xdr:from>
      <xdr:col>4</xdr:col>
      <xdr:colOff>0</xdr:colOff>
      <xdr:row>189</xdr:row>
      <xdr:rowOff>0</xdr:rowOff>
    </xdr:from>
    <xdr:to>
      <xdr:col>4</xdr:col>
      <xdr:colOff>200025</xdr:colOff>
      <xdr:row>190</xdr:row>
      <xdr:rowOff>38100</xdr:rowOff>
    </xdr:to>
    <xdr:pic>
      <xdr:nvPicPr>
        <xdr:cNvPr id="3479" name="Picture 40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6443900"/>
          <a:ext cx="200025" cy="200025"/>
        </a:xfrm>
        <a:prstGeom prst="rect">
          <a:avLst/>
        </a:prstGeom>
        <a:noFill/>
      </xdr:spPr>
    </xdr:pic>
    <xdr:clientData/>
  </xdr:twoCellAnchor>
  <xdr:twoCellAnchor editAs="oneCell">
    <xdr:from>
      <xdr:col>5</xdr:col>
      <xdr:colOff>0</xdr:colOff>
      <xdr:row>189</xdr:row>
      <xdr:rowOff>0</xdr:rowOff>
    </xdr:from>
    <xdr:to>
      <xdr:col>5</xdr:col>
      <xdr:colOff>200025</xdr:colOff>
      <xdr:row>190</xdr:row>
      <xdr:rowOff>38100</xdr:rowOff>
    </xdr:to>
    <xdr:pic>
      <xdr:nvPicPr>
        <xdr:cNvPr id="3480" name="Picture 40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6443900"/>
          <a:ext cx="200025" cy="200025"/>
        </a:xfrm>
        <a:prstGeom prst="rect">
          <a:avLst/>
        </a:prstGeom>
        <a:noFill/>
      </xdr:spPr>
    </xdr:pic>
    <xdr:clientData/>
  </xdr:twoCellAnchor>
  <xdr:twoCellAnchor editAs="oneCell">
    <xdr:from>
      <xdr:col>4</xdr:col>
      <xdr:colOff>0</xdr:colOff>
      <xdr:row>190</xdr:row>
      <xdr:rowOff>0</xdr:rowOff>
    </xdr:from>
    <xdr:to>
      <xdr:col>4</xdr:col>
      <xdr:colOff>200025</xdr:colOff>
      <xdr:row>191</xdr:row>
      <xdr:rowOff>38100</xdr:rowOff>
    </xdr:to>
    <xdr:pic>
      <xdr:nvPicPr>
        <xdr:cNvPr id="3481" name="Picture 40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6605825"/>
          <a:ext cx="200025" cy="200025"/>
        </a:xfrm>
        <a:prstGeom prst="rect">
          <a:avLst/>
        </a:prstGeom>
        <a:noFill/>
      </xdr:spPr>
    </xdr:pic>
    <xdr:clientData/>
  </xdr:twoCellAnchor>
  <xdr:twoCellAnchor editAs="oneCell">
    <xdr:from>
      <xdr:col>5</xdr:col>
      <xdr:colOff>0</xdr:colOff>
      <xdr:row>190</xdr:row>
      <xdr:rowOff>0</xdr:rowOff>
    </xdr:from>
    <xdr:to>
      <xdr:col>5</xdr:col>
      <xdr:colOff>200025</xdr:colOff>
      <xdr:row>191</xdr:row>
      <xdr:rowOff>38100</xdr:rowOff>
    </xdr:to>
    <xdr:pic>
      <xdr:nvPicPr>
        <xdr:cNvPr id="3482" name="Picture 41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6605825"/>
          <a:ext cx="200025" cy="200025"/>
        </a:xfrm>
        <a:prstGeom prst="rect">
          <a:avLst/>
        </a:prstGeom>
        <a:noFill/>
      </xdr:spPr>
    </xdr:pic>
    <xdr:clientData/>
  </xdr:twoCellAnchor>
  <xdr:twoCellAnchor editAs="oneCell">
    <xdr:from>
      <xdr:col>4</xdr:col>
      <xdr:colOff>0</xdr:colOff>
      <xdr:row>191</xdr:row>
      <xdr:rowOff>0</xdr:rowOff>
    </xdr:from>
    <xdr:to>
      <xdr:col>4</xdr:col>
      <xdr:colOff>200025</xdr:colOff>
      <xdr:row>192</xdr:row>
      <xdr:rowOff>38100</xdr:rowOff>
    </xdr:to>
    <xdr:pic>
      <xdr:nvPicPr>
        <xdr:cNvPr id="3483" name="Picture 41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6767750"/>
          <a:ext cx="200025" cy="200025"/>
        </a:xfrm>
        <a:prstGeom prst="rect">
          <a:avLst/>
        </a:prstGeom>
        <a:noFill/>
      </xdr:spPr>
    </xdr:pic>
    <xdr:clientData/>
  </xdr:twoCellAnchor>
  <xdr:twoCellAnchor editAs="oneCell">
    <xdr:from>
      <xdr:col>5</xdr:col>
      <xdr:colOff>0</xdr:colOff>
      <xdr:row>191</xdr:row>
      <xdr:rowOff>0</xdr:rowOff>
    </xdr:from>
    <xdr:to>
      <xdr:col>5</xdr:col>
      <xdr:colOff>200025</xdr:colOff>
      <xdr:row>192</xdr:row>
      <xdr:rowOff>38100</xdr:rowOff>
    </xdr:to>
    <xdr:pic>
      <xdr:nvPicPr>
        <xdr:cNvPr id="3484" name="Picture 41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6767750"/>
          <a:ext cx="200025" cy="200025"/>
        </a:xfrm>
        <a:prstGeom prst="rect">
          <a:avLst/>
        </a:prstGeom>
        <a:noFill/>
      </xdr:spPr>
    </xdr:pic>
    <xdr:clientData/>
  </xdr:twoCellAnchor>
  <xdr:twoCellAnchor editAs="oneCell">
    <xdr:from>
      <xdr:col>4</xdr:col>
      <xdr:colOff>0</xdr:colOff>
      <xdr:row>192</xdr:row>
      <xdr:rowOff>0</xdr:rowOff>
    </xdr:from>
    <xdr:to>
      <xdr:col>4</xdr:col>
      <xdr:colOff>200025</xdr:colOff>
      <xdr:row>193</xdr:row>
      <xdr:rowOff>38100</xdr:rowOff>
    </xdr:to>
    <xdr:pic>
      <xdr:nvPicPr>
        <xdr:cNvPr id="3485" name="Picture 413"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47091600"/>
          <a:ext cx="200025" cy="200025"/>
        </a:xfrm>
        <a:prstGeom prst="rect">
          <a:avLst/>
        </a:prstGeom>
        <a:noFill/>
      </xdr:spPr>
    </xdr:pic>
    <xdr:clientData/>
  </xdr:twoCellAnchor>
  <xdr:twoCellAnchor editAs="oneCell">
    <xdr:from>
      <xdr:col>5</xdr:col>
      <xdr:colOff>0</xdr:colOff>
      <xdr:row>192</xdr:row>
      <xdr:rowOff>0</xdr:rowOff>
    </xdr:from>
    <xdr:to>
      <xdr:col>5</xdr:col>
      <xdr:colOff>200025</xdr:colOff>
      <xdr:row>193</xdr:row>
      <xdr:rowOff>38100</xdr:rowOff>
    </xdr:to>
    <xdr:pic>
      <xdr:nvPicPr>
        <xdr:cNvPr id="3486" name="Picture 41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7091600"/>
          <a:ext cx="200025" cy="200025"/>
        </a:xfrm>
        <a:prstGeom prst="rect">
          <a:avLst/>
        </a:prstGeom>
        <a:noFill/>
      </xdr:spPr>
    </xdr:pic>
    <xdr:clientData/>
  </xdr:twoCellAnchor>
  <xdr:twoCellAnchor editAs="oneCell">
    <xdr:from>
      <xdr:col>4</xdr:col>
      <xdr:colOff>0</xdr:colOff>
      <xdr:row>193</xdr:row>
      <xdr:rowOff>0</xdr:rowOff>
    </xdr:from>
    <xdr:to>
      <xdr:col>4</xdr:col>
      <xdr:colOff>200025</xdr:colOff>
      <xdr:row>194</xdr:row>
      <xdr:rowOff>38100</xdr:rowOff>
    </xdr:to>
    <xdr:pic>
      <xdr:nvPicPr>
        <xdr:cNvPr id="3487" name="Picture 41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7253525"/>
          <a:ext cx="200025" cy="200025"/>
        </a:xfrm>
        <a:prstGeom prst="rect">
          <a:avLst/>
        </a:prstGeom>
        <a:noFill/>
      </xdr:spPr>
    </xdr:pic>
    <xdr:clientData/>
  </xdr:twoCellAnchor>
  <xdr:twoCellAnchor editAs="oneCell">
    <xdr:from>
      <xdr:col>5</xdr:col>
      <xdr:colOff>0</xdr:colOff>
      <xdr:row>193</xdr:row>
      <xdr:rowOff>0</xdr:rowOff>
    </xdr:from>
    <xdr:to>
      <xdr:col>5</xdr:col>
      <xdr:colOff>200025</xdr:colOff>
      <xdr:row>194</xdr:row>
      <xdr:rowOff>38100</xdr:rowOff>
    </xdr:to>
    <xdr:pic>
      <xdr:nvPicPr>
        <xdr:cNvPr id="3488" name="Picture 41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7253525"/>
          <a:ext cx="200025" cy="200025"/>
        </a:xfrm>
        <a:prstGeom prst="rect">
          <a:avLst/>
        </a:prstGeom>
        <a:noFill/>
      </xdr:spPr>
    </xdr:pic>
    <xdr:clientData/>
  </xdr:twoCellAnchor>
  <xdr:twoCellAnchor editAs="oneCell">
    <xdr:from>
      <xdr:col>4</xdr:col>
      <xdr:colOff>0</xdr:colOff>
      <xdr:row>194</xdr:row>
      <xdr:rowOff>0</xdr:rowOff>
    </xdr:from>
    <xdr:to>
      <xdr:col>4</xdr:col>
      <xdr:colOff>200025</xdr:colOff>
      <xdr:row>195</xdr:row>
      <xdr:rowOff>38100</xdr:rowOff>
    </xdr:to>
    <xdr:pic>
      <xdr:nvPicPr>
        <xdr:cNvPr id="3489" name="Picture 417"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47739300"/>
          <a:ext cx="200025" cy="200025"/>
        </a:xfrm>
        <a:prstGeom prst="rect">
          <a:avLst/>
        </a:prstGeom>
        <a:noFill/>
      </xdr:spPr>
    </xdr:pic>
    <xdr:clientData/>
  </xdr:twoCellAnchor>
  <xdr:twoCellAnchor editAs="oneCell">
    <xdr:from>
      <xdr:col>5</xdr:col>
      <xdr:colOff>0</xdr:colOff>
      <xdr:row>194</xdr:row>
      <xdr:rowOff>0</xdr:rowOff>
    </xdr:from>
    <xdr:to>
      <xdr:col>5</xdr:col>
      <xdr:colOff>200025</xdr:colOff>
      <xdr:row>195</xdr:row>
      <xdr:rowOff>38100</xdr:rowOff>
    </xdr:to>
    <xdr:pic>
      <xdr:nvPicPr>
        <xdr:cNvPr id="3490" name="Picture 41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7739300"/>
          <a:ext cx="200025" cy="200025"/>
        </a:xfrm>
        <a:prstGeom prst="rect">
          <a:avLst/>
        </a:prstGeom>
        <a:noFill/>
      </xdr:spPr>
    </xdr:pic>
    <xdr:clientData/>
  </xdr:twoCellAnchor>
  <xdr:twoCellAnchor editAs="oneCell">
    <xdr:from>
      <xdr:col>3</xdr:col>
      <xdr:colOff>0</xdr:colOff>
      <xdr:row>195</xdr:row>
      <xdr:rowOff>0</xdr:rowOff>
    </xdr:from>
    <xdr:to>
      <xdr:col>3</xdr:col>
      <xdr:colOff>200025</xdr:colOff>
      <xdr:row>196</xdr:row>
      <xdr:rowOff>38100</xdr:rowOff>
    </xdr:to>
    <xdr:pic>
      <xdr:nvPicPr>
        <xdr:cNvPr id="3491" name="Picture 419"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47901225"/>
          <a:ext cx="200025" cy="200025"/>
        </a:xfrm>
        <a:prstGeom prst="rect">
          <a:avLst/>
        </a:prstGeom>
        <a:noFill/>
      </xdr:spPr>
    </xdr:pic>
    <xdr:clientData/>
  </xdr:twoCellAnchor>
  <xdr:twoCellAnchor editAs="oneCell">
    <xdr:from>
      <xdr:col>4</xdr:col>
      <xdr:colOff>0</xdr:colOff>
      <xdr:row>195</xdr:row>
      <xdr:rowOff>0</xdr:rowOff>
    </xdr:from>
    <xdr:to>
      <xdr:col>4</xdr:col>
      <xdr:colOff>200025</xdr:colOff>
      <xdr:row>196</xdr:row>
      <xdr:rowOff>38100</xdr:rowOff>
    </xdr:to>
    <xdr:pic>
      <xdr:nvPicPr>
        <xdr:cNvPr id="3492" name="Picture 420" descr="https://members.hardrock.com/images/iconUnverifiedVisit.png">
          <a:hlinkClick xmlns:r="http://schemas.openxmlformats.org/officeDocument/2006/relationships" r:id="rId1"/>
        </xdr:cNvPr>
        <xdr:cNvPicPr>
          <a:picLocks noChangeAspect="1" noChangeArrowheads="1"/>
        </xdr:cNvPicPr>
      </xdr:nvPicPr>
      <xdr:blipFill>
        <a:blip xmlns:r="http://schemas.openxmlformats.org/officeDocument/2006/relationships" r:embed="rId30" cstate="print"/>
        <a:srcRect/>
        <a:stretch>
          <a:fillRect/>
        </a:stretch>
      </xdr:blipFill>
      <xdr:spPr bwMode="auto">
        <a:xfrm>
          <a:off x="3048000" y="47901225"/>
          <a:ext cx="200025" cy="200025"/>
        </a:xfrm>
        <a:prstGeom prst="rect">
          <a:avLst/>
        </a:prstGeom>
        <a:noFill/>
      </xdr:spPr>
    </xdr:pic>
    <xdr:clientData/>
  </xdr:twoCellAnchor>
  <xdr:twoCellAnchor editAs="oneCell">
    <xdr:from>
      <xdr:col>5</xdr:col>
      <xdr:colOff>0</xdr:colOff>
      <xdr:row>195</xdr:row>
      <xdr:rowOff>0</xdr:rowOff>
    </xdr:from>
    <xdr:to>
      <xdr:col>5</xdr:col>
      <xdr:colOff>200025</xdr:colOff>
      <xdr:row>196</xdr:row>
      <xdr:rowOff>38100</xdr:rowOff>
    </xdr:to>
    <xdr:pic>
      <xdr:nvPicPr>
        <xdr:cNvPr id="3493" name="Picture 42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7901225"/>
          <a:ext cx="200025" cy="200025"/>
        </a:xfrm>
        <a:prstGeom prst="rect">
          <a:avLst/>
        </a:prstGeom>
        <a:noFill/>
      </xdr:spPr>
    </xdr:pic>
    <xdr:clientData/>
  </xdr:twoCellAnchor>
  <xdr:twoCellAnchor editAs="oneCell">
    <xdr:from>
      <xdr:col>4</xdr:col>
      <xdr:colOff>0</xdr:colOff>
      <xdr:row>196</xdr:row>
      <xdr:rowOff>0</xdr:rowOff>
    </xdr:from>
    <xdr:to>
      <xdr:col>4</xdr:col>
      <xdr:colOff>200025</xdr:colOff>
      <xdr:row>197</xdr:row>
      <xdr:rowOff>38100</xdr:rowOff>
    </xdr:to>
    <xdr:pic>
      <xdr:nvPicPr>
        <xdr:cNvPr id="3494" name="Picture 422"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48225075"/>
          <a:ext cx="200025" cy="200025"/>
        </a:xfrm>
        <a:prstGeom prst="rect">
          <a:avLst/>
        </a:prstGeom>
        <a:noFill/>
      </xdr:spPr>
    </xdr:pic>
    <xdr:clientData/>
  </xdr:twoCellAnchor>
  <xdr:twoCellAnchor editAs="oneCell">
    <xdr:from>
      <xdr:col>5</xdr:col>
      <xdr:colOff>0</xdr:colOff>
      <xdr:row>196</xdr:row>
      <xdr:rowOff>0</xdr:rowOff>
    </xdr:from>
    <xdr:to>
      <xdr:col>5</xdr:col>
      <xdr:colOff>200025</xdr:colOff>
      <xdr:row>197</xdr:row>
      <xdr:rowOff>38100</xdr:rowOff>
    </xdr:to>
    <xdr:pic>
      <xdr:nvPicPr>
        <xdr:cNvPr id="3495" name="Picture 42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8225075"/>
          <a:ext cx="200025" cy="200025"/>
        </a:xfrm>
        <a:prstGeom prst="rect">
          <a:avLst/>
        </a:prstGeom>
        <a:noFill/>
      </xdr:spPr>
    </xdr:pic>
    <xdr:clientData/>
  </xdr:twoCellAnchor>
  <xdr:twoCellAnchor editAs="oneCell">
    <xdr:from>
      <xdr:col>6</xdr:col>
      <xdr:colOff>0</xdr:colOff>
      <xdr:row>196</xdr:row>
      <xdr:rowOff>0</xdr:rowOff>
    </xdr:from>
    <xdr:to>
      <xdr:col>6</xdr:col>
      <xdr:colOff>200025</xdr:colOff>
      <xdr:row>197</xdr:row>
      <xdr:rowOff>38100</xdr:rowOff>
    </xdr:to>
    <xdr:pic>
      <xdr:nvPicPr>
        <xdr:cNvPr id="3496" name="Picture 424" descr="https://members.hardrock.com/images/iconStar.png">
          <a:hlinkClick xmlns:r="http://schemas.openxmlformats.org/officeDocument/2006/relationships" r:id="rId1"/>
        </xdr:cNvPr>
        <xdr:cNvPicPr>
          <a:picLocks noChangeAspect="1" noChangeArrowheads="1"/>
        </xdr:cNvPicPr>
      </xdr:nvPicPr>
      <xdr:blipFill>
        <a:blip xmlns:r="http://schemas.openxmlformats.org/officeDocument/2006/relationships" r:embed="rId31" cstate="print"/>
        <a:srcRect/>
        <a:stretch>
          <a:fillRect/>
        </a:stretch>
      </xdr:blipFill>
      <xdr:spPr bwMode="auto">
        <a:xfrm>
          <a:off x="4572000" y="48225075"/>
          <a:ext cx="200025" cy="200025"/>
        </a:xfrm>
        <a:prstGeom prst="rect">
          <a:avLst/>
        </a:prstGeom>
        <a:noFill/>
      </xdr:spPr>
    </xdr:pic>
    <xdr:clientData/>
  </xdr:twoCellAnchor>
  <xdr:twoCellAnchor editAs="oneCell">
    <xdr:from>
      <xdr:col>4</xdr:col>
      <xdr:colOff>0</xdr:colOff>
      <xdr:row>197</xdr:row>
      <xdr:rowOff>0</xdr:rowOff>
    </xdr:from>
    <xdr:to>
      <xdr:col>4</xdr:col>
      <xdr:colOff>200025</xdr:colOff>
      <xdr:row>198</xdr:row>
      <xdr:rowOff>38100</xdr:rowOff>
    </xdr:to>
    <xdr:pic>
      <xdr:nvPicPr>
        <xdr:cNvPr id="3497" name="Picture 425"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48548925"/>
          <a:ext cx="200025" cy="200025"/>
        </a:xfrm>
        <a:prstGeom prst="rect">
          <a:avLst/>
        </a:prstGeom>
        <a:noFill/>
      </xdr:spPr>
    </xdr:pic>
    <xdr:clientData/>
  </xdr:twoCellAnchor>
  <xdr:twoCellAnchor editAs="oneCell">
    <xdr:from>
      <xdr:col>5</xdr:col>
      <xdr:colOff>0</xdr:colOff>
      <xdr:row>197</xdr:row>
      <xdr:rowOff>0</xdr:rowOff>
    </xdr:from>
    <xdr:to>
      <xdr:col>5</xdr:col>
      <xdr:colOff>200025</xdr:colOff>
      <xdr:row>198</xdr:row>
      <xdr:rowOff>38100</xdr:rowOff>
    </xdr:to>
    <xdr:pic>
      <xdr:nvPicPr>
        <xdr:cNvPr id="3498" name="Picture 42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8548925"/>
          <a:ext cx="200025" cy="200025"/>
        </a:xfrm>
        <a:prstGeom prst="rect">
          <a:avLst/>
        </a:prstGeom>
        <a:noFill/>
      </xdr:spPr>
    </xdr:pic>
    <xdr:clientData/>
  </xdr:twoCellAnchor>
  <xdr:twoCellAnchor editAs="oneCell">
    <xdr:from>
      <xdr:col>4</xdr:col>
      <xdr:colOff>0</xdr:colOff>
      <xdr:row>198</xdr:row>
      <xdr:rowOff>0</xdr:rowOff>
    </xdr:from>
    <xdr:to>
      <xdr:col>4</xdr:col>
      <xdr:colOff>200025</xdr:colOff>
      <xdr:row>199</xdr:row>
      <xdr:rowOff>38100</xdr:rowOff>
    </xdr:to>
    <xdr:pic>
      <xdr:nvPicPr>
        <xdr:cNvPr id="3499" name="Picture 42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8710850"/>
          <a:ext cx="200025" cy="200025"/>
        </a:xfrm>
        <a:prstGeom prst="rect">
          <a:avLst/>
        </a:prstGeom>
        <a:noFill/>
      </xdr:spPr>
    </xdr:pic>
    <xdr:clientData/>
  </xdr:twoCellAnchor>
  <xdr:twoCellAnchor editAs="oneCell">
    <xdr:from>
      <xdr:col>5</xdr:col>
      <xdr:colOff>0</xdr:colOff>
      <xdr:row>198</xdr:row>
      <xdr:rowOff>0</xdr:rowOff>
    </xdr:from>
    <xdr:to>
      <xdr:col>5</xdr:col>
      <xdr:colOff>200025</xdr:colOff>
      <xdr:row>199</xdr:row>
      <xdr:rowOff>38100</xdr:rowOff>
    </xdr:to>
    <xdr:pic>
      <xdr:nvPicPr>
        <xdr:cNvPr id="3500" name="Picture 42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8710850"/>
          <a:ext cx="200025" cy="200025"/>
        </a:xfrm>
        <a:prstGeom prst="rect">
          <a:avLst/>
        </a:prstGeom>
        <a:noFill/>
      </xdr:spPr>
    </xdr:pic>
    <xdr:clientData/>
  </xdr:twoCellAnchor>
  <xdr:twoCellAnchor editAs="oneCell">
    <xdr:from>
      <xdr:col>4</xdr:col>
      <xdr:colOff>0</xdr:colOff>
      <xdr:row>199</xdr:row>
      <xdr:rowOff>0</xdr:rowOff>
    </xdr:from>
    <xdr:to>
      <xdr:col>4</xdr:col>
      <xdr:colOff>200025</xdr:colOff>
      <xdr:row>200</xdr:row>
      <xdr:rowOff>38100</xdr:rowOff>
    </xdr:to>
    <xdr:pic>
      <xdr:nvPicPr>
        <xdr:cNvPr id="3501" name="Picture 42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8872775"/>
          <a:ext cx="200025" cy="200025"/>
        </a:xfrm>
        <a:prstGeom prst="rect">
          <a:avLst/>
        </a:prstGeom>
        <a:noFill/>
      </xdr:spPr>
    </xdr:pic>
    <xdr:clientData/>
  </xdr:twoCellAnchor>
  <xdr:twoCellAnchor editAs="oneCell">
    <xdr:from>
      <xdr:col>5</xdr:col>
      <xdr:colOff>0</xdr:colOff>
      <xdr:row>199</xdr:row>
      <xdr:rowOff>0</xdr:rowOff>
    </xdr:from>
    <xdr:to>
      <xdr:col>5</xdr:col>
      <xdr:colOff>200025</xdr:colOff>
      <xdr:row>200</xdr:row>
      <xdr:rowOff>38100</xdr:rowOff>
    </xdr:to>
    <xdr:pic>
      <xdr:nvPicPr>
        <xdr:cNvPr id="3502" name="Picture 43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8872775"/>
          <a:ext cx="200025" cy="200025"/>
        </a:xfrm>
        <a:prstGeom prst="rect">
          <a:avLst/>
        </a:prstGeom>
        <a:noFill/>
      </xdr:spPr>
    </xdr:pic>
    <xdr:clientData/>
  </xdr:twoCellAnchor>
  <xdr:twoCellAnchor editAs="oneCell">
    <xdr:from>
      <xdr:col>4</xdr:col>
      <xdr:colOff>0</xdr:colOff>
      <xdr:row>200</xdr:row>
      <xdr:rowOff>0</xdr:rowOff>
    </xdr:from>
    <xdr:to>
      <xdr:col>4</xdr:col>
      <xdr:colOff>200025</xdr:colOff>
      <xdr:row>201</xdr:row>
      <xdr:rowOff>38100</xdr:rowOff>
    </xdr:to>
    <xdr:pic>
      <xdr:nvPicPr>
        <xdr:cNvPr id="3503" name="Picture 43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9034700"/>
          <a:ext cx="200025" cy="200025"/>
        </a:xfrm>
        <a:prstGeom prst="rect">
          <a:avLst/>
        </a:prstGeom>
        <a:noFill/>
      </xdr:spPr>
    </xdr:pic>
    <xdr:clientData/>
  </xdr:twoCellAnchor>
  <xdr:twoCellAnchor editAs="oneCell">
    <xdr:from>
      <xdr:col>5</xdr:col>
      <xdr:colOff>0</xdr:colOff>
      <xdr:row>200</xdr:row>
      <xdr:rowOff>0</xdr:rowOff>
    </xdr:from>
    <xdr:to>
      <xdr:col>5</xdr:col>
      <xdr:colOff>200025</xdr:colOff>
      <xdr:row>201</xdr:row>
      <xdr:rowOff>38100</xdr:rowOff>
    </xdr:to>
    <xdr:pic>
      <xdr:nvPicPr>
        <xdr:cNvPr id="3504" name="Picture 43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9034700"/>
          <a:ext cx="200025" cy="200025"/>
        </a:xfrm>
        <a:prstGeom prst="rect">
          <a:avLst/>
        </a:prstGeom>
        <a:noFill/>
      </xdr:spPr>
    </xdr:pic>
    <xdr:clientData/>
  </xdr:twoCellAnchor>
  <xdr:twoCellAnchor editAs="oneCell">
    <xdr:from>
      <xdr:col>4</xdr:col>
      <xdr:colOff>0</xdr:colOff>
      <xdr:row>201</xdr:row>
      <xdr:rowOff>0</xdr:rowOff>
    </xdr:from>
    <xdr:to>
      <xdr:col>4</xdr:col>
      <xdr:colOff>200025</xdr:colOff>
      <xdr:row>202</xdr:row>
      <xdr:rowOff>38100</xdr:rowOff>
    </xdr:to>
    <xdr:pic>
      <xdr:nvPicPr>
        <xdr:cNvPr id="3505" name="Picture 43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9196625"/>
          <a:ext cx="200025" cy="200025"/>
        </a:xfrm>
        <a:prstGeom prst="rect">
          <a:avLst/>
        </a:prstGeom>
        <a:noFill/>
      </xdr:spPr>
    </xdr:pic>
    <xdr:clientData/>
  </xdr:twoCellAnchor>
  <xdr:twoCellAnchor editAs="oneCell">
    <xdr:from>
      <xdr:col>5</xdr:col>
      <xdr:colOff>0</xdr:colOff>
      <xdr:row>201</xdr:row>
      <xdr:rowOff>0</xdr:rowOff>
    </xdr:from>
    <xdr:to>
      <xdr:col>5</xdr:col>
      <xdr:colOff>200025</xdr:colOff>
      <xdr:row>202</xdr:row>
      <xdr:rowOff>38100</xdr:rowOff>
    </xdr:to>
    <xdr:pic>
      <xdr:nvPicPr>
        <xdr:cNvPr id="3506" name="Picture 43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9196625"/>
          <a:ext cx="200025" cy="200025"/>
        </a:xfrm>
        <a:prstGeom prst="rect">
          <a:avLst/>
        </a:prstGeom>
        <a:noFill/>
      </xdr:spPr>
    </xdr:pic>
    <xdr:clientData/>
  </xdr:twoCellAnchor>
  <xdr:twoCellAnchor editAs="oneCell">
    <xdr:from>
      <xdr:col>4</xdr:col>
      <xdr:colOff>0</xdr:colOff>
      <xdr:row>202</xdr:row>
      <xdr:rowOff>0</xdr:rowOff>
    </xdr:from>
    <xdr:to>
      <xdr:col>4</xdr:col>
      <xdr:colOff>200025</xdr:colOff>
      <xdr:row>203</xdr:row>
      <xdr:rowOff>38100</xdr:rowOff>
    </xdr:to>
    <xdr:pic>
      <xdr:nvPicPr>
        <xdr:cNvPr id="3507" name="Picture 43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9358550"/>
          <a:ext cx="200025" cy="200025"/>
        </a:xfrm>
        <a:prstGeom prst="rect">
          <a:avLst/>
        </a:prstGeom>
        <a:noFill/>
      </xdr:spPr>
    </xdr:pic>
    <xdr:clientData/>
  </xdr:twoCellAnchor>
  <xdr:twoCellAnchor editAs="oneCell">
    <xdr:from>
      <xdr:col>5</xdr:col>
      <xdr:colOff>0</xdr:colOff>
      <xdr:row>202</xdr:row>
      <xdr:rowOff>0</xdr:rowOff>
    </xdr:from>
    <xdr:to>
      <xdr:col>5</xdr:col>
      <xdr:colOff>200025</xdr:colOff>
      <xdr:row>203</xdr:row>
      <xdr:rowOff>38100</xdr:rowOff>
    </xdr:to>
    <xdr:pic>
      <xdr:nvPicPr>
        <xdr:cNvPr id="3508" name="Picture 43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9358550"/>
          <a:ext cx="200025" cy="200025"/>
        </a:xfrm>
        <a:prstGeom prst="rect">
          <a:avLst/>
        </a:prstGeom>
        <a:noFill/>
      </xdr:spPr>
    </xdr:pic>
    <xdr:clientData/>
  </xdr:twoCellAnchor>
  <xdr:twoCellAnchor editAs="oneCell">
    <xdr:from>
      <xdr:col>4</xdr:col>
      <xdr:colOff>0</xdr:colOff>
      <xdr:row>203</xdr:row>
      <xdr:rowOff>0</xdr:rowOff>
    </xdr:from>
    <xdr:to>
      <xdr:col>4</xdr:col>
      <xdr:colOff>200025</xdr:colOff>
      <xdr:row>204</xdr:row>
      <xdr:rowOff>38100</xdr:rowOff>
    </xdr:to>
    <xdr:pic>
      <xdr:nvPicPr>
        <xdr:cNvPr id="3509" name="Picture 43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9520475"/>
          <a:ext cx="200025" cy="200025"/>
        </a:xfrm>
        <a:prstGeom prst="rect">
          <a:avLst/>
        </a:prstGeom>
        <a:noFill/>
      </xdr:spPr>
    </xdr:pic>
    <xdr:clientData/>
  </xdr:twoCellAnchor>
  <xdr:twoCellAnchor editAs="oneCell">
    <xdr:from>
      <xdr:col>5</xdr:col>
      <xdr:colOff>0</xdr:colOff>
      <xdr:row>203</xdr:row>
      <xdr:rowOff>0</xdr:rowOff>
    </xdr:from>
    <xdr:to>
      <xdr:col>5</xdr:col>
      <xdr:colOff>200025</xdr:colOff>
      <xdr:row>204</xdr:row>
      <xdr:rowOff>38100</xdr:rowOff>
    </xdr:to>
    <xdr:pic>
      <xdr:nvPicPr>
        <xdr:cNvPr id="3510" name="Picture 43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49520475"/>
          <a:ext cx="200025" cy="200025"/>
        </a:xfrm>
        <a:prstGeom prst="rect">
          <a:avLst/>
        </a:prstGeom>
        <a:noFill/>
      </xdr:spPr>
    </xdr:pic>
    <xdr:clientData/>
  </xdr:twoCellAnchor>
  <xdr:twoCellAnchor editAs="oneCell">
    <xdr:from>
      <xdr:col>3</xdr:col>
      <xdr:colOff>0</xdr:colOff>
      <xdr:row>204</xdr:row>
      <xdr:rowOff>0</xdr:rowOff>
    </xdr:from>
    <xdr:to>
      <xdr:col>3</xdr:col>
      <xdr:colOff>200025</xdr:colOff>
      <xdr:row>205</xdr:row>
      <xdr:rowOff>38100</xdr:rowOff>
    </xdr:to>
    <xdr:pic>
      <xdr:nvPicPr>
        <xdr:cNvPr id="3511" name="Picture 439"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49682400"/>
          <a:ext cx="200025" cy="200025"/>
        </a:xfrm>
        <a:prstGeom prst="rect">
          <a:avLst/>
        </a:prstGeom>
        <a:noFill/>
      </xdr:spPr>
    </xdr:pic>
    <xdr:clientData/>
  </xdr:twoCellAnchor>
  <xdr:twoCellAnchor editAs="oneCell">
    <xdr:from>
      <xdr:col>4</xdr:col>
      <xdr:colOff>0</xdr:colOff>
      <xdr:row>204</xdr:row>
      <xdr:rowOff>0</xdr:rowOff>
    </xdr:from>
    <xdr:to>
      <xdr:col>4</xdr:col>
      <xdr:colOff>200025</xdr:colOff>
      <xdr:row>205</xdr:row>
      <xdr:rowOff>38100</xdr:rowOff>
    </xdr:to>
    <xdr:pic>
      <xdr:nvPicPr>
        <xdr:cNvPr id="3512" name="Picture 44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49682400"/>
          <a:ext cx="200025" cy="200025"/>
        </a:xfrm>
        <a:prstGeom prst="rect">
          <a:avLst/>
        </a:prstGeom>
        <a:noFill/>
      </xdr:spPr>
    </xdr:pic>
    <xdr:clientData/>
  </xdr:twoCellAnchor>
  <xdr:twoCellAnchor editAs="oneCell">
    <xdr:from>
      <xdr:col>5</xdr:col>
      <xdr:colOff>0</xdr:colOff>
      <xdr:row>204</xdr:row>
      <xdr:rowOff>0</xdr:rowOff>
    </xdr:from>
    <xdr:to>
      <xdr:col>5</xdr:col>
      <xdr:colOff>200025</xdr:colOff>
      <xdr:row>205</xdr:row>
      <xdr:rowOff>38100</xdr:rowOff>
    </xdr:to>
    <xdr:pic>
      <xdr:nvPicPr>
        <xdr:cNvPr id="3513" name="Picture 441"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49682400"/>
          <a:ext cx="200025" cy="200025"/>
        </a:xfrm>
        <a:prstGeom prst="rect">
          <a:avLst/>
        </a:prstGeom>
        <a:noFill/>
      </xdr:spPr>
    </xdr:pic>
    <xdr:clientData/>
  </xdr:twoCellAnchor>
  <xdr:twoCellAnchor editAs="oneCell">
    <xdr:from>
      <xdr:col>4</xdr:col>
      <xdr:colOff>0</xdr:colOff>
      <xdr:row>205</xdr:row>
      <xdr:rowOff>0</xdr:rowOff>
    </xdr:from>
    <xdr:to>
      <xdr:col>4</xdr:col>
      <xdr:colOff>200025</xdr:colOff>
      <xdr:row>206</xdr:row>
      <xdr:rowOff>38100</xdr:rowOff>
    </xdr:to>
    <xdr:pic>
      <xdr:nvPicPr>
        <xdr:cNvPr id="3514" name="Picture 44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0168175"/>
          <a:ext cx="200025" cy="200025"/>
        </a:xfrm>
        <a:prstGeom prst="rect">
          <a:avLst/>
        </a:prstGeom>
        <a:noFill/>
      </xdr:spPr>
    </xdr:pic>
    <xdr:clientData/>
  </xdr:twoCellAnchor>
  <xdr:twoCellAnchor editAs="oneCell">
    <xdr:from>
      <xdr:col>5</xdr:col>
      <xdr:colOff>0</xdr:colOff>
      <xdr:row>205</xdr:row>
      <xdr:rowOff>0</xdr:rowOff>
    </xdr:from>
    <xdr:to>
      <xdr:col>5</xdr:col>
      <xdr:colOff>200025</xdr:colOff>
      <xdr:row>206</xdr:row>
      <xdr:rowOff>38100</xdr:rowOff>
    </xdr:to>
    <xdr:pic>
      <xdr:nvPicPr>
        <xdr:cNvPr id="3515" name="Picture 44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0168175"/>
          <a:ext cx="200025" cy="200025"/>
        </a:xfrm>
        <a:prstGeom prst="rect">
          <a:avLst/>
        </a:prstGeom>
        <a:noFill/>
      </xdr:spPr>
    </xdr:pic>
    <xdr:clientData/>
  </xdr:twoCellAnchor>
  <xdr:twoCellAnchor editAs="oneCell">
    <xdr:from>
      <xdr:col>3</xdr:col>
      <xdr:colOff>0</xdr:colOff>
      <xdr:row>206</xdr:row>
      <xdr:rowOff>0</xdr:rowOff>
    </xdr:from>
    <xdr:to>
      <xdr:col>3</xdr:col>
      <xdr:colOff>200025</xdr:colOff>
      <xdr:row>207</xdr:row>
      <xdr:rowOff>38100</xdr:rowOff>
    </xdr:to>
    <xdr:pic>
      <xdr:nvPicPr>
        <xdr:cNvPr id="3516" name="Picture 444"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0330100"/>
          <a:ext cx="200025" cy="200025"/>
        </a:xfrm>
        <a:prstGeom prst="rect">
          <a:avLst/>
        </a:prstGeom>
        <a:noFill/>
      </xdr:spPr>
    </xdr:pic>
    <xdr:clientData/>
  </xdr:twoCellAnchor>
  <xdr:twoCellAnchor editAs="oneCell">
    <xdr:from>
      <xdr:col>4</xdr:col>
      <xdr:colOff>0</xdr:colOff>
      <xdr:row>206</xdr:row>
      <xdr:rowOff>0</xdr:rowOff>
    </xdr:from>
    <xdr:to>
      <xdr:col>4</xdr:col>
      <xdr:colOff>200025</xdr:colOff>
      <xdr:row>207</xdr:row>
      <xdr:rowOff>38100</xdr:rowOff>
    </xdr:to>
    <xdr:pic>
      <xdr:nvPicPr>
        <xdr:cNvPr id="3517" name="Picture 44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0330100"/>
          <a:ext cx="200025" cy="200025"/>
        </a:xfrm>
        <a:prstGeom prst="rect">
          <a:avLst/>
        </a:prstGeom>
        <a:noFill/>
      </xdr:spPr>
    </xdr:pic>
    <xdr:clientData/>
  </xdr:twoCellAnchor>
  <xdr:twoCellAnchor editAs="oneCell">
    <xdr:from>
      <xdr:col>5</xdr:col>
      <xdr:colOff>0</xdr:colOff>
      <xdr:row>206</xdr:row>
      <xdr:rowOff>0</xdr:rowOff>
    </xdr:from>
    <xdr:to>
      <xdr:col>5</xdr:col>
      <xdr:colOff>200025</xdr:colOff>
      <xdr:row>207</xdr:row>
      <xdr:rowOff>38100</xdr:rowOff>
    </xdr:to>
    <xdr:pic>
      <xdr:nvPicPr>
        <xdr:cNvPr id="3518" name="Picture 446"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0330100"/>
          <a:ext cx="200025" cy="200025"/>
        </a:xfrm>
        <a:prstGeom prst="rect">
          <a:avLst/>
        </a:prstGeom>
        <a:noFill/>
      </xdr:spPr>
    </xdr:pic>
    <xdr:clientData/>
  </xdr:twoCellAnchor>
  <xdr:twoCellAnchor editAs="oneCell">
    <xdr:from>
      <xdr:col>3</xdr:col>
      <xdr:colOff>0</xdr:colOff>
      <xdr:row>207</xdr:row>
      <xdr:rowOff>0</xdr:rowOff>
    </xdr:from>
    <xdr:to>
      <xdr:col>3</xdr:col>
      <xdr:colOff>200025</xdr:colOff>
      <xdr:row>208</xdr:row>
      <xdr:rowOff>38100</xdr:rowOff>
    </xdr:to>
    <xdr:pic>
      <xdr:nvPicPr>
        <xdr:cNvPr id="3519" name="Picture 447"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0815875"/>
          <a:ext cx="200025" cy="200025"/>
        </a:xfrm>
        <a:prstGeom prst="rect">
          <a:avLst/>
        </a:prstGeom>
        <a:noFill/>
      </xdr:spPr>
    </xdr:pic>
    <xdr:clientData/>
  </xdr:twoCellAnchor>
  <xdr:twoCellAnchor editAs="oneCell">
    <xdr:from>
      <xdr:col>4</xdr:col>
      <xdr:colOff>0</xdr:colOff>
      <xdr:row>207</xdr:row>
      <xdr:rowOff>0</xdr:rowOff>
    </xdr:from>
    <xdr:to>
      <xdr:col>4</xdr:col>
      <xdr:colOff>200025</xdr:colOff>
      <xdr:row>208</xdr:row>
      <xdr:rowOff>38100</xdr:rowOff>
    </xdr:to>
    <xdr:pic>
      <xdr:nvPicPr>
        <xdr:cNvPr id="3520" name="Picture 44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0815875"/>
          <a:ext cx="200025" cy="200025"/>
        </a:xfrm>
        <a:prstGeom prst="rect">
          <a:avLst/>
        </a:prstGeom>
        <a:noFill/>
      </xdr:spPr>
    </xdr:pic>
    <xdr:clientData/>
  </xdr:twoCellAnchor>
  <xdr:twoCellAnchor editAs="oneCell">
    <xdr:from>
      <xdr:col>5</xdr:col>
      <xdr:colOff>0</xdr:colOff>
      <xdr:row>207</xdr:row>
      <xdr:rowOff>0</xdr:rowOff>
    </xdr:from>
    <xdr:to>
      <xdr:col>5</xdr:col>
      <xdr:colOff>200025</xdr:colOff>
      <xdr:row>208</xdr:row>
      <xdr:rowOff>38100</xdr:rowOff>
    </xdr:to>
    <xdr:pic>
      <xdr:nvPicPr>
        <xdr:cNvPr id="3521" name="Picture 449"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0815875"/>
          <a:ext cx="200025" cy="200025"/>
        </a:xfrm>
        <a:prstGeom prst="rect">
          <a:avLst/>
        </a:prstGeom>
        <a:noFill/>
      </xdr:spPr>
    </xdr:pic>
    <xdr:clientData/>
  </xdr:twoCellAnchor>
  <xdr:twoCellAnchor editAs="oneCell">
    <xdr:from>
      <xdr:col>4</xdr:col>
      <xdr:colOff>0</xdr:colOff>
      <xdr:row>208</xdr:row>
      <xdr:rowOff>0</xdr:rowOff>
    </xdr:from>
    <xdr:to>
      <xdr:col>4</xdr:col>
      <xdr:colOff>200025</xdr:colOff>
      <xdr:row>209</xdr:row>
      <xdr:rowOff>38100</xdr:rowOff>
    </xdr:to>
    <xdr:pic>
      <xdr:nvPicPr>
        <xdr:cNvPr id="3522" name="Picture 450" descr="https://members.hardrock.com/images/iconUnverifiedVisit.png">
          <a:hlinkClick xmlns:r="http://schemas.openxmlformats.org/officeDocument/2006/relationships" r:id="rId1"/>
        </xdr:cNvPr>
        <xdr:cNvPicPr>
          <a:picLocks noChangeAspect="1" noChangeArrowheads="1"/>
        </xdr:cNvPicPr>
      </xdr:nvPicPr>
      <xdr:blipFill>
        <a:blip xmlns:r="http://schemas.openxmlformats.org/officeDocument/2006/relationships" r:embed="rId30" cstate="print"/>
        <a:srcRect/>
        <a:stretch>
          <a:fillRect/>
        </a:stretch>
      </xdr:blipFill>
      <xdr:spPr bwMode="auto">
        <a:xfrm>
          <a:off x="3048000" y="50977800"/>
          <a:ext cx="200025" cy="200025"/>
        </a:xfrm>
        <a:prstGeom prst="rect">
          <a:avLst/>
        </a:prstGeom>
        <a:noFill/>
      </xdr:spPr>
    </xdr:pic>
    <xdr:clientData/>
  </xdr:twoCellAnchor>
  <xdr:twoCellAnchor editAs="oneCell">
    <xdr:from>
      <xdr:col>5</xdr:col>
      <xdr:colOff>0</xdr:colOff>
      <xdr:row>208</xdr:row>
      <xdr:rowOff>0</xdr:rowOff>
    </xdr:from>
    <xdr:to>
      <xdr:col>5</xdr:col>
      <xdr:colOff>200025</xdr:colOff>
      <xdr:row>209</xdr:row>
      <xdr:rowOff>38100</xdr:rowOff>
    </xdr:to>
    <xdr:pic>
      <xdr:nvPicPr>
        <xdr:cNvPr id="3523" name="Picture 45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0977800"/>
          <a:ext cx="200025" cy="200025"/>
        </a:xfrm>
        <a:prstGeom prst="rect">
          <a:avLst/>
        </a:prstGeom>
        <a:noFill/>
      </xdr:spPr>
    </xdr:pic>
    <xdr:clientData/>
  </xdr:twoCellAnchor>
  <xdr:twoCellAnchor editAs="oneCell">
    <xdr:from>
      <xdr:col>3</xdr:col>
      <xdr:colOff>0</xdr:colOff>
      <xdr:row>209</xdr:row>
      <xdr:rowOff>0</xdr:rowOff>
    </xdr:from>
    <xdr:to>
      <xdr:col>3</xdr:col>
      <xdr:colOff>200025</xdr:colOff>
      <xdr:row>210</xdr:row>
      <xdr:rowOff>38100</xdr:rowOff>
    </xdr:to>
    <xdr:pic>
      <xdr:nvPicPr>
        <xdr:cNvPr id="3524" name="Picture 45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1139725"/>
          <a:ext cx="200025" cy="200025"/>
        </a:xfrm>
        <a:prstGeom prst="rect">
          <a:avLst/>
        </a:prstGeom>
        <a:noFill/>
      </xdr:spPr>
    </xdr:pic>
    <xdr:clientData/>
  </xdr:twoCellAnchor>
  <xdr:twoCellAnchor editAs="oneCell">
    <xdr:from>
      <xdr:col>4</xdr:col>
      <xdr:colOff>0</xdr:colOff>
      <xdr:row>209</xdr:row>
      <xdr:rowOff>0</xdr:rowOff>
    </xdr:from>
    <xdr:to>
      <xdr:col>4</xdr:col>
      <xdr:colOff>200025</xdr:colOff>
      <xdr:row>210</xdr:row>
      <xdr:rowOff>38100</xdr:rowOff>
    </xdr:to>
    <xdr:pic>
      <xdr:nvPicPr>
        <xdr:cNvPr id="3525" name="Picture 45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1139725"/>
          <a:ext cx="200025" cy="200025"/>
        </a:xfrm>
        <a:prstGeom prst="rect">
          <a:avLst/>
        </a:prstGeom>
        <a:noFill/>
      </xdr:spPr>
    </xdr:pic>
    <xdr:clientData/>
  </xdr:twoCellAnchor>
  <xdr:twoCellAnchor editAs="oneCell">
    <xdr:from>
      <xdr:col>5</xdr:col>
      <xdr:colOff>0</xdr:colOff>
      <xdr:row>209</xdr:row>
      <xdr:rowOff>0</xdr:rowOff>
    </xdr:from>
    <xdr:to>
      <xdr:col>5</xdr:col>
      <xdr:colOff>200025</xdr:colOff>
      <xdr:row>210</xdr:row>
      <xdr:rowOff>38100</xdr:rowOff>
    </xdr:to>
    <xdr:pic>
      <xdr:nvPicPr>
        <xdr:cNvPr id="3526" name="Picture 454"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1139725"/>
          <a:ext cx="200025" cy="200025"/>
        </a:xfrm>
        <a:prstGeom prst="rect">
          <a:avLst/>
        </a:prstGeom>
        <a:noFill/>
      </xdr:spPr>
    </xdr:pic>
    <xdr:clientData/>
  </xdr:twoCellAnchor>
  <xdr:twoCellAnchor editAs="oneCell">
    <xdr:from>
      <xdr:col>3</xdr:col>
      <xdr:colOff>0</xdr:colOff>
      <xdr:row>210</xdr:row>
      <xdr:rowOff>0</xdr:rowOff>
    </xdr:from>
    <xdr:to>
      <xdr:col>3</xdr:col>
      <xdr:colOff>200025</xdr:colOff>
      <xdr:row>211</xdr:row>
      <xdr:rowOff>38100</xdr:rowOff>
    </xdr:to>
    <xdr:pic>
      <xdr:nvPicPr>
        <xdr:cNvPr id="3527" name="Picture 45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1301650"/>
          <a:ext cx="200025" cy="200025"/>
        </a:xfrm>
        <a:prstGeom prst="rect">
          <a:avLst/>
        </a:prstGeom>
        <a:noFill/>
      </xdr:spPr>
    </xdr:pic>
    <xdr:clientData/>
  </xdr:twoCellAnchor>
  <xdr:twoCellAnchor editAs="oneCell">
    <xdr:from>
      <xdr:col>4</xdr:col>
      <xdr:colOff>0</xdr:colOff>
      <xdr:row>210</xdr:row>
      <xdr:rowOff>0</xdr:rowOff>
    </xdr:from>
    <xdr:to>
      <xdr:col>4</xdr:col>
      <xdr:colOff>200025</xdr:colOff>
      <xdr:row>211</xdr:row>
      <xdr:rowOff>38100</xdr:rowOff>
    </xdr:to>
    <xdr:pic>
      <xdr:nvPicPr>
        <xdr:cNvPr id="3528" name="Picture 45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1301650"/>
          <a:ext cx="200025" cy="200025"/>
        </a:xfrm>
        <a:prstGeom prst="rect">
          <a:avLst/>
        </a:prstGeom>
        <a:noFill/>
      </xdr:spPr>
    </xdr:pic>
    <xdr:clientData/>
  </xdr:twoCellAnchor>
  <xdr:twoCellAnchor editAs="oneCell">
    <xdr:from>
      <xdr:col>5</xdr:col>
      <xdr:colOff>0</xdr:colOff>
      <xdr:row>210</xdr:row>
      <xdr:rowOff>0</xdr:rowOff>
    </xdr:from>
    <xdr:to>
      <xdr:col>5</xdr:col>
      <xdr:colOff>200025</xdr:colOff>
      <xdr:row>211</xdr:row>
      <xdr:rowOff>38100</xdr:rowOff>
    </xdr:to>
    <xdr:pic>
      <xdr:nvPicPr>
        <xdr:cNvPr id="3529" name="Picture 45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1301650"/>
          <a:ext cx="200025" cy="200025"/>
        </a:xfrm>
        <a:prstGeom prst="rect">
          <a:avLst/>
        </a:prstGeom>
        <a:noFill/>
      </xdr:spPr>
    </xdr:pic>
    <xdr:clientData/>
  </xdr:twoCellAnchor>
  <xdr:twoCellAnchor editAs="oneCell">
    <xdr:from>
      <xdr:col>4</xdr:col>
      <xdr:colOff>0</xdr:colOff>
      <xdr:row>211</xdr:row>
      <xdr:rowOff>0</xdr:rowOff>
    </xdr:from>
    <xdr:to>
      <xdr:col>4</xdr:col>
      <xdr:colOff>200025</xdr:colOff>
      <xdr:row>212</xdr:row>
      <xdr:rowOff>38100</xdr:rowOff>
    </xdr:to>
    <xdr:pic>
      <xdr:nvPicPr>
        <xdr:cNvPr id="3530" name="Picture 45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1463575"/>
          <a:ext cx="200025" cy="200025"/>
        </a:xfrm>
        <a:prstGeom prst="rect">
          <a:avLst/>
        </a:prstGeom>
        <a:noFill/>
      </xdr:spPr>
    </xdr:pic>
    <xdr:clientData/>
  </xdr:twoCellAnchor>
  <xdr:twoCellAnchor editAs="oneCell">
    <xdr:from>
      <xdr:col>5</xdr:col>
      <xdr:colOff>0</xdr:colOff>
      <xdr:row>211</xdr:row>
      <xdr:rowOff>0</xdr:rowOff>
    </xdr:from>
    <xdr:to>
      <xdr:col>5</xdr:col>
      <xdr:colOff>200025</xdr:colOff>
      <xdr:row>212</xdr:row>
      <xdr:rowOff>38100</xdr:rowOff>
    </xdr:to>
    <xdr:pic>
      <xdr:nvPicPr>
        <xdr:cNvPr id="3531" name="Picture 45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1463575"/>
          <a:ext cx="200025" cy="200025"/>
        </a:xfrm>
        <a:prstGeom prst="rect">
          <a:avLst/>
        </a:prstGeom>
        <a:noFill/>
      </xdr:spPr>
    </xdr:pic>
    <xdr:clientData/>
  </xdr:twoCellAnchor>
  <xdr:twoCellAnchor editAs="oneCell">
    <xdr:from>
      <xdr:col>4</xdr:col>
      <xdr:colOff>0</xdr:colOff>
      <xdr:row>212</xdr:row>
      <xdr:rowOff>0</xdr:rowOff>
    </xdr:from>
    <xdr:to>
      <xdr:col>4</xdr:col>
      <xdr:colOff>200025</xdr:colOff>
      <xdr:row>213</xdr:row>
      <xdr:rowOff>38100</xdr:rowOff>
    </xdr:to>
    <xdr:pic>
      <xdr:nvPicPr>
        <xdr:cNvPr id="3532" name="Picture 46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1625500"/>
          <a:ext cx="200025" cy="200025"/>
        </a:xfrm>
        <a:prstGeom prst="rect">
          <a:avLst/>
        </a:prstGeom>
        <a:noFill/>
      </xdr:spPr>
    </xdr:pic>
    <xdr:clientData/>
  </xdr:twoCellAnchor>
  <xdr:twoCellAnchor editAs="oneCell">
    <xdr:from>
      <xdr:col>5</xdr:col>
      <xdr:colOff>0</xdr:colOff>
      <xdr:row>212</xdr:row>
      <xdr:rowOff>0</xdr:rowOff>
    </xdr:from>
    <xdr:to>
      <xdr:col>5</xdr:col>
      <xdr:colOff>200025</xdr:colOff>
      <xdr:row>213</xdr:row>
      <xdr:rowOff>38100</xdr:rowOff>
    </xdr:to>
    <xdr:pic>
      <xdr:nvPicPr>
        <xdr:cNvPr id="3533" name="Picture 46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1625500"/>
          <a:ext cx="200025" cy="200025"/>
        </a:xfrm>
        <a:prstGeom prst="rect">
          <a:avLst/>
        </a:prstGeom>
        <a:noFill/>
      </xdr:spPr>
    </xdr:pic>
    <xdr:clientData/>
  </xdr:twoCellAnchor>
  <xdr:twoCellAnchor editAs="oneCell">
    <xdr:from>
      <xdr:col>4</xdr:col>
      <xdr:colOff>0</xdr:colOff>
      <xdr:row>213</xdr:row>
      <xdr:rowOff>0</xdr:rowOff>
    </xdr:from>
    <xdr:to>
      <xdr:col>4</xdr:col>
      <xdr:colOff>200025</xdr:colOff>
      <xdr:row>214</xdr:row>
      <xdr:rowOff>38100</xdr:rowOff>
    </xdr:to>
    <xdr:pic>
      <xdr:nvPicPr>
        <xdr:cNvPr id="3534" name="Picture 46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1949350"/>
          <a:ext cx="200025" cy="200025"/>
        </a:xfrm>
        <a:prstGeom prst="rect">
          <a:avLst/>
        </a:prstGeom>
        <a:noFill/>
      </xdr:spPr>
    </xdr:pic>
    <xdr:clientData/>
  </xdr:twoCellAnchor>
  <xdr:twoCellAnchor editAs="oneCell">
    <xdr:from>
      <xdr:col>5</xdr:col>
      <xdr:colOff>0</xdr:colOff>
      <xdr:row>213</xdr:row>
      <xdr:rowOff>0</xdr:rowOff>
    </xdr:from>
    <xdr:to>
      <xdr:col>5</xdr:col>
      <xdr:colOff>200025</xdr:colOff>
      <xdr:row>214</xdr:row>
      <xdr:rowOff>38100</xdr:rowOff>
    </xdr:to>
    <xdr:pic>
      <xdr:nvPicPr>
        <xdr:cNvPr id="3535" name="Picture 46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1949350"/>
          <a:ext cx="200025" cy="200025"/>
        </a:xfrm>
        <a:prstGeom prst="rect">
          <a:avLst/>
        </a:prstGeom>
        <a:noFill/>
      </xdr:spPr>
    </xdr:pic>
    <xdr:clientData/>
  </xdr:twoCellAnchor>
  <xdr:twoCellAnchor editAs="oneCell">
    <xdr:from>
      <xdr:col>4</xdr:col>
      <xdr:colOff>0</xdr:colOff>
      <xdr:row>214</xdr:row>
      <xdr:rowOff>0</xdr:rowOff>
    </xdr:from>
    <xdr:to>
      <xdr:col>4</xdr:col>
      <xdr:colOff>200025</xdr:colOff>
      <xdr:row>215</xdr:row>
      <xdr:rowOff>38100</xdr:rowOff>
    </xdr:to>
    <xdr:pic>
      <xdr:nvPicPr>
        <xdr:cNvPr id="3536" name="Picture 464"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52273200"/>
          <a:ext cx="200025" cy="200025"/>
        </a:xfrm>
        <a:prstGeom prst="rect">
          <a:avLst/>
        </a:prstGeom>
        <a:noFill/>
      </xdr:spPr>
    </xdr:pic>
    <xdr:clientData/>
  </xdr:twoCellAnchor>
  <xdr:twoCellAnchor editAs="oneCell">
    <xdr:from>
      <xdr:col>5</xdr:col>
      <xdr:colOff>0</xdr:colOff>
      <xdr:row>214</xdr:row>
      <xdr:rowOff>0</xdr:rowOff>
    </xdr:from>
    <xdr:to>
      <xdr:col>5</xdr:col>
      <xdr:colOff>200025</xdr:colOff>
      <xdr:row>215</xdr:row>
      <xdr:rowOff>38100</xdr:rowOff>
    </xdr:to>
    <xdr:pic>
      <xdr:nvPicPr>
        <xdr:cNvPr id="3537" name="Picture 46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2273200"/>
          <a:ext cx="200025" cy="200025"/>
        </a:xfrm>
        <a:prstGeom prst="rect">
          <a:avLst/>
        </a:prstGeom>
        <a:noFill/>
      </xdr:spPr>
    </xdr:pic>
    <xdr:clientData/>
  </xdr:twoCellAnchor>
  <xdr:twoCellAnchor editAs="oneCell">
    <xdr:from>
      <xdr:col>3</xdr:col>
      <xdr:colOff>0</xdr:colOff>
      <xdr:row>215</xdr:row>
      <xdr:rowOff>0</xdr:rowOff>
    </xdr:from>
    <xdr:to>
      <xdr:col>3</xdr:col>
      <xdr:colOff>200025</xdr:colOff>
      <xdr:row>216</xdr:row>
      <xdr:rowOff>38100</xdr:rowOff>
    </xdr:to>
    <xdr:pic>
      <xdr:nvPicPr>
        <xdr:cNvPr id="3538" name="Picture 46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2435125"/>
          <a:ext cx="200025" cy="200025"/>
        </a:xfrm>
        <a:prstGeom prst="rect">
          <a:avLst/>
        </a:prstGeom>
        <a:noFill/>
      </xdr:spPr>
    </xdr:pic>
    <xdr:clientData/>
  </xdr:twoCellAnchor>
  <xdr:twoCellAnchor editAs="oneCell">
    <xdr:from>
      <xdr:col>4</xdr:col>
      <xdr:colOff>0</xdr:colOff>
      <xdr:row>215</xdr:row>
      <xdr:rowOff>0</xdr:rowOff>
    </xdr:from>
    <xdr:to>
      <xdr:col>4</xdr:col>
      <xdr:colOff>200025</xdr:colOff>
      <xdr:row>216</xdr:row>
      <xdr:rowOff>38100</xdr:rowOff>
    </xdr:to>
    <xdr:pic>
      <xdr:nvPicPr>
        <xdr:cNvPr id="3539" name="Picture 46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2435125"/>
          <a:ext cx="200025" cy="200025"/>
        </a:xfrm>
        <a:prstGeom prst="rect">
          <a:avLst/>
        </a:prstGeom>
        <a:noFill/>
      </xdr:spPr>
    </xdr:pic>
    <xdr:clientData/>
  </xdr:twoCellAnchor>
  <xdr:twoCellAnchor editAs="oneCell">
    <xdr:from>
      <xdr:col>5</xdr:col>
      <xdr:colOff>0</xdr:colOff>
      <xdr:row>215</xdr:row>
      <xdr:rowOff>0</xdr:rowOff>
    </xdr:from>
    <xdr:to>
      <xdr:col>5</xdr:col>
      <xdr:colOff>200025</xdr:colOff>
      <xdr:row>216</xdr:row>
      <xdr:rowOff>38100</xdr:rowOff>
    </xdr:to>
    <xdr:pic>
      <xdr:nvPicPr>
        <xdr:cNvPr id="3540" name="Picture 46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2435125"/>
          <a:ext cx="200025" cy="200025"/>
        </a:xfrm>
        <a:prstGeom prst="rect">
          <a:avLst/>
        </a:prstGeom>
        <a:noFill/>
      </xdr:spPr>
    </xdr:pic>
    <xdr:clientData/>
  </xdr:twoCellAnchor>
  <xdr:twoCellAnchor editAs="oneCell">
    <xdr:from>
      <xdr:col>4</xdr:col>
      <xdr:colOff>0</xdr:colOff>
      <xdr:row>216</xdr:row>
      <xdr:rowOff>0</xdr:rowOff>
    </xdr:from>
    <xdr:to>
      <xdr:col>4</xdr:col>
      <xdr:colOff>200025</xdr:colOff>
      <xdr:row>217</xdr:row>
      <xdr:rowOff>38100</xdr:rowOff>
    </xdr:to>
    <xdr:pic>
      <xdr:nvPicPr>
        <xdr:cNvPr id="3541" name="Picture 46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2597050"/>
          <a:ext cx="200025" cy="200025"/>
        </a:xfrm>
        <a:prstGeom prst="rect">
          <a:avLst/>
        </a:prstGeom>
        <a:noFill/>
      </xdr:spPr>
    </xdr:pic>
    <xdr:clientData/>
  </xdr:twoCellAnchor>
  <xdr:twoCellAnchor editAs="oneCell">
    <xdr:from>
      <xdr:col>5</xdr:col>
      <xdr:colOff>0</xdr:colOff>
      <xdr:row>216</xdr:row>
      <xdr:rowOff>0</xdr:rowOff>
    </xdr:from>
    <xdr:to>
      <xdr:col>5</xdr:col>
      <xdr:colOff>200025</xdr:colOff>
      <xdr:row>217</xdr:row>
      <xdr:rowOff>38100</xdr:rowOff>
    </xdr:to>
    <xdr:pic>
      <xdr:nvPicPr>
        <xdr:cNvPr id="3542" name="Picture 47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2597050"/>
          <a:ext cx="200025" cy="200025"/>
        </a:xfrm>
        <a:prstGeom prst="rect">
          <a:avLst/>
        </a:prstGeom>
        <a:noFill/>
      </xdr:spPr>
    </xdr:pic>
    <xdr:clientData/>
  </xdr:twoCellAnchor>
  <xdr:twoCellAnchor editAs="oneCell">
    <xdr:from>
      <xdr:col>4</xdr:col>
      <xdr:colOff>0</xdr:colOff>
      <xdr:row>217</xdr:row>
      <xdr:rowOff>0</xdr:rowOff>
    </xdr:from>
    <xdr:to>
      <xdr:col>4</xdr:col>
      <xdr:colOff>200025</xdr:colOff>
      <xdr:row>218</xdr:row>
      <xdr:rowOff>38100</xdr:rowOff>
    </xdr:to>
    <xdr:pic>
      <xdr:nvPicPr>
        <xdr:cNvPr id="3543" name="Picture 47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2920900"/>
          <a:ext cx="200025" cy="200025"/>
        </a:xfrm>
        <a:prstGeom prst="rect">
          <a:avLst/>
        </a:prstGeom>
        <a:noFill/>
      </xdr:spPr>
    </xdr:pic>
    <xdr:clientData/>
  </xdr:twoCellAnchor>
  <xdr:twoCellAnchor editAs="oneCell">
    <xdr:from>
      <xdr:col>5</xdr:col>
      <xdr:colOff>0</xdr:colOff>
      <xdr:row>217</xdr:row>
      <xdr:rowOff>0</xdr:rowOff>
    </xdr:from>
    <xdr:to>
      <xdr:col>5</xdr:col>
      <xdr:colOff>200025</xdr:colOff>
      <xdr:row>218</xdr:row>
      <xdr:rowOff>38100</xdr:rowOff>
    </xdr:to>
    <xdr:pic>
      <xdr:nvPicPr>
        <xdr:cNvPr id="3544" name="Picture 47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2920900"/>
          <a:ext cx="200025" cy="200025"/>
        </a:xfrm>
        <a:prstGeom prst="rect">
          <a:avLst/>
        </a:prstGeom>
        <a:noFill/>
      </xdr:spPr>
    </xdr:pic>
    <xdr:clientData/>
  </xdr:twoCellAnchor>
  <xdr:twoCellAnchor editAs="oneCell">
    <xdr:from>
      <xdr:col>3</xdr:col>
      <xdr:colOff>0</xdr:colOff>
      <xdr:row>218</xdr:row>
      <xdr:rowOff>0</xdr:rowOff>
    </xdr:from>
    <xdr:to>
      <xdr:col>3</xdr:col>
      <xdr:colOff>200025</xdr:colOff>
      <xdr:row>219</xdr:row>
      <xdr:rowOff>38100</xdr:rowOff>
    </xdr:to>
    <xdr:pic>
      <xdr:nvPicPr>
        <xdr:cNvPr id="3545" name="Picture 47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3082825"/>
          <a:ext cx="200025" cy="200025"/>
        </a:xfrm>
        <a:prstGeom prst="rect">
          <a:avLst/>
        </a:prstGeom>
        <a:noFill/>
      </xdr:spPr>
    </xdr:pic>
    <xdr:clientData/>
  </xdr:twoCellAnchor>
  <xdr:twoCellAnchor editAs="oneCell">
    <xdr:from>
      <xdr:col>4</xdr:col>
      <xdr:colOff>0</xdr:colOff>
      <xdr:row>218</xdr:row>
      <xdr:rowOff>0</xdr:rowOff>
    </xdr:from>
    <xdr:to>
      <xdr:col>4</xdr:col>
      <xdr:colOff>200025</xdr:colOff>
      <xdr:row>219</xdr:row>
      <xdr:rowOff>38100</xdr:rowOff>
    </xdr:to>
    <xdr:pic>
      <xdr:nvPicPr>
        <xdr:cNvPr id="3546" name="Picture 47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3082825"/>
          <a:ext cx="200025" cy="200025"/>
        </a:xfrm>
        <a:prstGeom prst="rect">
          <a:avLst/>
        </a:prstGeom>
        <a:noFill/>
      </xdr:spPr>
    </xdr:pic>
    <xdr:clientData/>
  </xdr:twoCellAnchor>
  <xdr:twoCellAnchor editAs="oneCell">
    <xdr:from>
      <xdr:col>5</xdr:col>
      <xdr:colOff>0</xdr:colOff>
      <xdr:row>218</xdr:row>
      <xdr:rowOff>0</xdr:rowOff>
    </xdr:from>
    <xdr:to>
      <xdr:col>5</xdr:col>
      <xdr:colOff>200025</xdr:colOff>
      <xdr:row>219</xdr:row>
      <xdr:rowOff>38100</xdr:rowOff>
    </xdr:to>
    <xdr:pic>
      <xdr:nvPicPr>
        <xdr:cNvPr id="3547" name="Picture 47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3082825"/>
          <a:ext cx="200025" cy="200025"/>
        </a:xfrm>
        <a:prstGeom prst="rect">
          <a:avLst/>
        </a:prstGeom>
        <a:noFill/>
      </xdr:spPr>
    </xdr:pic>
    <xdr:clientData/>
  </xdr:twoCellAnchor>
  <xdr:twoCellAnchor editAs="oneCell">
    <xdr:from>
      <xdr:col>3</xdr:col>
      <xdr:colOff>0</xdr:colOff>
      <xdr:row>219</xdr:row>
      <xdr:rowOff>0</xdr:rowOff>
    </xdr:from>
    <xdr:to>
      <xdr:col>3</xdr:col>
      <xdr:colOff>200025</xdr:colOff>
      <xdr:row>220</xdr:row>
      <xdr:rowOff>38100</xdr:rowOff>
    </xdr:to>
    <xdr:pic>
      <xdr:nvPicPr>
        <xdr:cNvPr id="3548" name="Picture 47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3244750"/>
          <a:ext cx="200025" cy="200025"/>
        </a:xfrm>
        <a:prstGeom prst="rect">
          <a:avLst/>
        </a:prstGeom>
        <a:noFill/>
      </xdr:spPr>
    </xdr:pic>
    <xdr:clientData/>
  </xdr:twoCellAnchor>
  <xdr:twoCellAnchor editAs="oneCell">
    <xdr:from>
      <xdr:col>4</xdr:col>
      <xdr:colOff>0</xdr:colOff>
      <xdr:row>219</xdr:row>
      <xdr:rowOff>0</xdr:rowOff>
    </xdr:from>
    <xdr:to>
      <xdr:col>4</xdr:col>
      <xdr:colOff>200025</xdr:colOff>
      <xdr:row>220</xdr:row>
      <xdr:rowOff>38100</xdr:rowOff>
    </xdr:to>
    <xdr:pic>
      <xdr:nvPicPr>
        <xdr:cNvPr id="3549" name="Picture 47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3244750"/>
          <a:ext cx="200025" cy="200025"/>
        </a:xfrm>
        <a:prstGeom prst="rect">
          <a:avLst/>
        </a:prstGeom>
        <a:noFill/>
      </xdr:spPr>
    </xdr:pic>
    <xdr:clientData/>
  </xdr:twoCellAnchor>
  <xdr:twoCellAnchor editAs="oneCell">
    <xdr:from>
      <xdr:col>5</xdr:col>
      <xdr:colOff>0</xdr:colOff>
      <xdr:row>219</xdr:row>
      <xdr:rowOff>0</xdr:rowOff>
    </xdr:from>
    <xdr:to>
      <xdr:col>5</xdr:col>
      <xdr:colOff>200025</xdr:colOff>
      <xdr:row>220</xdr:row>
      <xdr:rowOff>38100</xdr:rowOff>
    </xdr:to>
    <xdr:pic>
      <xdr:nvPicPr>
        <xdr:cNvPr id="3550" name="Picture 47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3244750"/>
          <a:ext cx="200025" cy="200025"/>
        </a:xfrm>
        <a:prstGeom prst="rect">
          <a:avLst/>
        </a:prstGeom>
        <a:noFill/>
      </xdr:spPr>
    </xdr:pic>
    <xdr:clientData/>
  </xdr:twoCellAnchor>
  <xdr:twoCellAnchor editAs="oneCell">
    <xdr:from>
      <xdr:col>4</xdr:col>
      <xdr:colOff>0</xdr:colOff>
      <xdr:row>220</xdr:row>
      <xdr:rowOff>0</xdr:rowOff>
    </xdr:from>
    <xdr:to>
      <xdr:col>4</xdr:col>
      <xdr:colOff>200025</xdr:colOff>
      <xdr:row>221</xdr:row>
      <xdr:rowOff>38100</xdr:rowOff>
    </xdr:to>
    <xdr:pic>
      <xdr:nvPicPr>
        <xdr:cNvPr id="3551" name="Picture 47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3406675"/>
          <a:ext cx="200025" cy="200025"/>
        </a:xfrm>
        <a:prstGeom prst="rect">
          <a:avLst/>
        </a:prstGeom>
        <a:noFill/>
      </xdr:spPr>
    </xdr:pic>
    <xdr:clientData/>
  </xdr:twoCellAnchor>
  <xdr:twoCellAnchor editAs="oneCell">
    <xdr:from>
      <xdr:col>5</xdr:col>
      <xdr:colOff>0</xdr:colOff>
      <xdr:row>220</xdr:row>
      <xdr:rowOff>0</xdr:rowOff>
    </xdr:from>
    <xdr:to>
      <xdr:col>5</xdr:col>
      <xdr:colOff>200025</xdr:colOff>
      <xdr:row>221</xdr:row>
      <xdr:rowOff>38100</xdr:rowOff>
    </xdr:to>
    <xdr:pic>
      <xdr:nvPicPr>
        <xdr:cNvPr id="3552" name="Picture 48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3406675"/>
          <a:ext cx="200025" cy="200025"/>
        </a:xfrm>
        <a:prstGeom prst="rect">
          <a:avLst/>
        </a:prstGeom>
        <a:noFill/>
      </xdr:spPr>
    </xdr:pic>
    <xdr:clientData/>
  </xdr:twoCellAnchor>
  <xdr:twoCellAnchor editAs="oneCell">
    <xdr:from>
      <xdr:col>4</xdr:col>
      <xdr:colOff>0</xdr:colOff>
      <xdr:row>221</xdr:row>
      <xdr:rowOff>0</xdr:rowOff>
    </xdr:from>
    <xdr:to>
      <xdr:col>4</xdr:col>
      <xdr:colOff>200025</xdr:colOff>
      <xdr:row>222</xdr:row>
      <xdr:rowOff>38100</xdr:rowOff>
    </xdr:to>
    <xdr:pic>
      <xdr:nvPicPr>
        <xdr:cNvPr id="3553" name="Picture 48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3568600"/>
          <a:ext cx="200025" cy="200025"/>
        </a:xfrm>
        <a:prstGeom prst="rect">
          <a:avLst/>
        </a:prstGeom>
        <a:noFill/>
      </xdr:spPr>
    </xdr:pic>
    <xdr:clientData/>
  </xdr:twoCellAnchor>
  <xdr:twoCellAnchor editAs="oneCell">
    <xdr:from>
      <xdr:col>5</xdr:col>
      <xdr:colOff>0</xdr:colOff>
      <xdr:row>221</xdr:row>
      <xdr:rowOff>0</xdr:rowOff>
    </xdr:from>
    <xdr:to>
      <xdr:col>5</xdr:col>
      <xdr:colOff>200025</xdr:colOff>
      <xdr:row>222</xdr:row>
      <xdr:rowOff>38100</xdr:rowOff>
    </xdr:to>
    <xdr:pic>
      <xdr:nvPicPr>
        <xdr:cNvPr id="3554" name="Picture 48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3568600"/>
          <a:ext cx="200025" cy="200025"/>
        </a:xfrm>
        <a:prstGeom prst="rect">
          <a:avLst/>
        </a:prstGeom>
        <a:noFill/>
      </xdr:spPr>
    </xdr:pic>
    <xdr:clientData/>
  </xdr:twoCellAnchor>
  <xdr:twoCellAnchor editAs="oneCell">
    <xdr:from>
      <xdr:col>3</xdr:col>
      <xdr:colOff>0</xdr:colOff>
      <xdr:row>222</xdr:row>
      <xdr:rowOff>0</xdr:rowOff>
    </xdr:from>
    <xdr:to>
      <xdr:col>3</xdr:col>
      <xdr:colOff>200025</xdr:colOff>
      <xdr:row>223</xdr:row>
      <xdr:rowOff>38100</xdr:rowOff>
    </xdr:to>
    <xdr:pic>
      <xdr:nvPicPr>
        <xdr:cNvPr id="3555" name="Picture 48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3730525"/>
          <a:ext cx="200025" cy="200025"/>
        </a:xfrm>
        <a:prstGeom prst="rect">
          <a:avLst/>
        </a:prstGeom>
        <a:noFill/>
      </xdr:spPr>
    </xdr:pic>
    <xdr:clientData/>
  </xdr:twoCellAnchor>
  <xdr:twoCellAnchor editAs="oneCell">
    <xdr:from>
      <xdr:col>4</xdr:col>
      <xdr:colOff>0</xdr:colOff>
      <xdr:row>222</xdr:row>
      <xdr:rowOff>0</xdr:rowOff>
    </xdr:from>
    <xdr:to>
      <xdr:col>4</xdr:col>
      <xdr:colOff>200025</xdr:colOff>
      <xdr:row>223</xdr:row>
      <xdr:rowOff>38100</xdr:rowOff>
    </xdr:to>
    <xdr:pic>
      <xdr:nvPicPr>
        <xdr:cNvPr id="3556" name="Picture 48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3730525"/>
          <a:ext cx="200025" cy="200025"/>
        </a:xfrm>
        <a:prstGeom prst="rect">
          <a:avLst/>
        </a:prstGeom>
        <a:noFill/>
      </xdr:spPr>
    </xdr:pic>
    <xdr:clientData/>
  </xdr:twoCellAnchor>
  <xdr:twoCellAnchor editAs="oneCell">
    <xdr:from>
      <xdr:col>5</xdr:col>
      <xdr:colOff>0</xdr:colOff>
      <xdr:row>222</xdr:row>
      <xdr:rowOff>0</xdr:rowOff>
    </xdr:from>
    <xdr:to>
      <xdr:col>5</xdr:col>
      <xdr:colOff>200025</xdr:colOff>
      <xdr:row>223</xdr:row>
      <xdr:rowOff>38100</xdr:rowOff>
    </xdr:to>
    <xdr:pic>
      <xdr:nvPicPr>
        <xdr:cNvPr id="3557" name="Picture 48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3730525"/>
          <a:ext cx="200025" cy="200025"/>
        </a:xfrm>
        <a:prstGeom prst="rect">
          <a:avLst/>
        </a:prstGeom>
        <a:noFill/>
      </xdr:spPr>
    </xdr:pic>
    <xdr:clientData/>
  </xdr:twoCellAnchor>
  <xdr:twoCellAnchor editAs="oneCell">
    <xdr:from>
      <xdr:col>4</xdr:col>
      <xdr:colOff>0</xdr:colOff>
      <xdr:row>223</xdr:row>
      <xdr:rowOff>0</xdr:rowOff>
    </xdr:from>
    <xdr:to>
      <xdr:col>4</xdr:col>
      <xdr:colOff>200025</xdr:colOff>
      <xdr:row>224</xdr:row>
      <xdr:rowOff>38100</xdr:rowOff>
    </xdr:to>
    <xdr:pic>
      <xdr:nvPicPr>
        <xdr:cNvPr id="3558" name="Picture 48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4216300"/>
          <a:ext cx="200025" cy="200025"/>
        </a:xfrm>
        <a:prstGeom prst="rect">
          <a:avLst/>
        </a:prstGeom>
        <a:noFill/>
      </xdr:spPr>
    </xdr:pic>
    <xdr:clientData/>
  </xdr:twoCellAnchor>
  <xdr:twoCellAnchor editAs="oneCell">
    <xdr:from>
      <xdr:col>5</xdr:col>
      <xdr:colOff>0</xdr:colOff>
      <xdr:row>223</xdr:row>
      <xdr:rowOff>0</xdr:rowOff>
    </xdr:from>
    <xdr:to>
      <xdr:col>5</xdr:col>
      <xdr:colOff>200025</xdr:colOff>
      <xdr:row>224</xdr:row>
      <xdr:rowOff>38100</xdr:rowOff>
    </xdr:to>
    <xdr:pic>
      <xdr:nvPicPr>
        <xdr:cNvPr id="3559" name="Picture 48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4216300"/>
          <a:ext cx="200025" cy="200025"/>
        </a:xfrm>
        <a:prstGeom prst="rect">
          <a:avLst/>
        </a:prstGeom>
        <a:noFill/>
      </xdr:spPr>
    </xdr:pic>
    <xdr:clientData/>
  </xdr:twoCellAnchor>
  <xdr:twoCellAnchor editAs="oneCell">
    <xdr:from>
      <xdr:col>4</xdr:col>
      <xdr:colOff>0</xdr:colOff>
      <xdr:row>224</xdr:row>
      <xdr:rowOff>0</xdr:rowOff>
    </xdr:from>
    <xdr:to>
      <xdr:col>4</xdr:col>
      <xdr:colOff>200025</xdr:colOff>
      <xdr:row>225</xdr:row>
      <xdr:rowOff>38100</xdr:rowOff>
    </xdr:to>
    <xdr:pic>
      <xdr:nvPicPr>
        <xdr:cNvPr id="3560" name="Picture 48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4378225"/>
          <a:ext cx="200025" cy="200025"/>
        </a:xfrm>
        <a:prstGeom prst="rect">
          <a:avLst/>
        </a:prstGeom>
        <a:noFill/>
      </xdr:spPr>
    </xdr:pic>
    <xdr:clientData/>
  </xdr:twoCellAnchor>
  <xdr:twoCellAnchor editAs="oneCell">
    <xdr:from>
      <xdr:col>5</xdr:col>
      <xdr:colOff>0</xdr:colOff>
      <xdr:row>224</xdr:row>
      <xdr:rowOff>0</xdr:rowOff>
    </xdr:from>
    <xdr:to>
      <xdr:col>5</xdr:col>
      <xdr:colOff>200025</xdr:colOff>
      <xdr:row>225</xdr:row>
      <xdr:rowOff>38100</xdr:rowOff>
    </xdr:to>
    <xdr:pic>
      <xdr:nvPicPr>
        <xdr:cNvPr id="3561" name="Picture 48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4378225"/>
          <a:ext cx="200025" cy="200025"/>
        </a:xfrm>
        <a:prstGeom prst="rect">
          <a:avLst/>
        </a:prstGeom>
        <a:noFill/>
      </xdr:spPr>
    </xdr:pic>
    <xdr:clientData/>
  </xdr:twoCellAnchor>
  <xdr:twoCellAnchor editAs="oneCell">
    <xdr:from>
      <xdr:col>3</xdr:col>
      <xdr:colOff>0</xdr:colOff>
      <xdr:row>225</xdr:row>
      <xdr:rowOff>0</xdr:rowOff>
    </xdr:from>
    <xdr:to>
      <xdr:col>3</xdr:col>
      <xdr:colOff>200025</xdr:colOff>
      <xdr:row>226</xdr:row>
      <xdr:rowOff>38100</xdr:rowOff>
    </xdr:to>
    <xdr:pic>
      <xdr:nvPicPr>
        <xdr:cNvPr id="3562" name="Picture 490"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4702075"/>
          <a:ext cx="200025" cy="200025"/>
        </a:xfrm>
        <a:prstGeom prst="rect">
          <a:avLst/>
        </a:prstGeom>
        <a:noFill/>
      </xdr:spPr>
    </xdr:pic>
    <xdr:clientData/>
  </xdr:twoCellAnchor>
  <xdr:twoCellAnchor editAs="oneCell">
    <xdr:from>
      <xdr:col>4</xdr:col>
      <xdr:colOff>0</xdr:colOff>
      <xdr:row>225</xdr:row>
      <xdr:rowOff>0</xdr:rowOff>
    </xdr:from>
    <xdr:to>
      <xdr:col>4</xdr:col>
      <xdr:colOff>200025</xdr:colOff>
      <xdr:row>226</xdr:row>
      <xdr:rowOff>38100</xdr:rowOff>
    </xdr:to>
    <xdr:pic>
      <xdr:nvPicPr>
        <xdr:cNvPr id="3563" name="Picture 49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4702075"/>
          <a:ext cx="200025" cy="200025"/>
        </a:xfrm>
        <a:prstGeom prst="rect">
          <a:avLst/>
        </a:prstGeom>
        <a:noFill/>
      </xdr:spPr>
    </xdr:pic>
    <xdr:clientData/>
  </xdr:twoCellAnchor>
  <xdr:twoCellAnchor editAs="oneCell">
    <xdr:from>
      <xdr:col>5</xdr:col>
      <xdr:colOff>0</xdr:colOff>
      <xdr:row>225</xdr:row>
      <xdr:rowOff>0</xdr:rowOff>
    </xdr:from>
    <xdr:to>
      <xdr:col>5</xdr:col>
      <xdr:colOff>200025</xdr:colOff>
      <xdr:row>226</xdr:row>
      <xdr:rowOff>38100</xdr:rowOff>
    </xdr:to>
    <xdr:pic>
      <xdr:nvPicPr>
        <xdr:cNvPr id="3564" name="Picture 492"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4702075"/>
          <a:ext cx="200025" cy="200025"/>
        </a:xfrm>
        <a:prstGeom prst="rect">
          <a:avLst/>
        </a:prstGeom>
        <a:noFill/>
      </xdr:spPr>
    </xdr:pic>
    <xdr:clientData/>
  </xdr:twoCellAnchor>
  <xdr:twoCellAnchor editAs="oneCell">
    <xdr:from>
      <xdr:col>4</xdr:col>
      <xdr:colOff>0</xdr:colOff>
      <xdr:row>226</xdr:row>
      <xdr:rowOff>0</xdr:rowOff>
    </xdr:from>
    <xdr:to>
      <xdr:col>4</xdr:col>
      <xdr:colOff>200025</xdr:colOff>
      <xdr:row>227</xdr:row>
      <xdr:rowOff>38100</xdr:rowOff>
    </xdr:to>
    <xdr:pic>
      <xdr:nvPicPr>
        <xdr:cNvPr id="3565" name="Picture 49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5349775"/>
          <a:ext cx="200025" cy="200025"/>
        </a:xfrm>
        <a:prstGeom prst="rect">
          <a:avLst/>
        </a:prstGeom>
        <a:noFill/>
      </xdr:spPr>
    </xdr:pic>
    <xdr:clientData/>
  </xdr:twoCellAnchor>
  <xdr:twoCellAnchor editAs="oneCell">
    <xdr:from>
      <xdr:col>5</xdr:col>
      <xdr:colOff>0</xdr:colOff>
      <xdr:row>226</xdr:row>
      <xdr:rowOff>0</xdr:rowOff>
    </xdr:from>
    <xdr:to>
      <xdr:col>5</xdr:col>
      <xdr:colOff>200025</xdr:colOff>
      <xdr:row>227</xdr:row>
      <xdr:rowOff>38100</xdr:rowOff>
    </xdr:to>
    <xdr:pic>
      <xdr:nvPicPr>
        <xdr:cNvPr id="3566" name="Picture 49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5349775"/>
          <a:ext cx="200025" cy="200025"/>
        </a:xfrm>
        <a:prstGeom prst="rect">
          <a:avLst/>
        </a:prstGeom>
        <a:noFill/>
      </xdr:spPr>
    </xdr:pic>
    <xdr:clientData/>
  </xdr:twoCellAnchor>
  <xdr:twoCellAnchor editAs="oneCell">
    <xdr:from>
      <xdr:col>3</xdr:col>
      <xdr:colOff>0</xdr:colOff>
      <xdr:row>227</xdr:row>
      <xdr:rowOff>0</xdr:rowOff>
    </xdr:from>
    <xdr:to>
      <xdr:col>3</xdr:col>
      <xdr:colOff>200025</xdr:colOff>
      <xdr:row>228</xdr:row>
      <xdr:rowOff>38100</xdr:rowOff>
    </xdr:to>
    <xdr:pic>
      <xdr:nvPicPr>
        <xdr:cNvPr id="3567" name="Picture 49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5511700"/>
          <a:ext cx="200025" cy="200025"/>
        </a:xfrm>
        <a:prstGeom prst="rect">
          <a:avLst/>
        </a:prstGeom>
        <a:noFill/>
      </xdr:spPr>
    </xdr:pic>
    <xdr:clientData/>
  </xdr:twoCellAnchor>
  <xdr:twoCellAnchor editAs="oneCell">
    <xdr:from>
      <xdr:col>4</xdr:col>
      <xdr:colOff>0</xdr:colOff>
      <xdr:row>227</xdr:row>
      <xdr:rowOff>0</xdr:rowOff>
    </xdr:from>
    <xdr:to>
      <xdr:col>4</xdr:col>
      <xdr:colOff>200025</xdr:colOff>
      <xdr:row>228</xdr:row>
      <xdr:rowOff>38100</xdr:rowOff>
    </xdr:to>
    <xdr:pic>
      <xdr:nvPicPr>
        <xdr:cNvPr id="3568" name="Picture 49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5511700"/>
          <a:ext cx="200025" cy="200025"/>
        </a:xfrm>
        <a:prstGeom prst="rect">
          <a:avLst/>
        </a:prstGeom>
        <a:noFill/>
      </xdr:spPr>
    </xdr:pic>
    <xdr:clientData/>
  </xdr:twoCellAnchor>
  <xdr:twoCellAnchor editAs="oneCell">
    <xdr:from>
      <xdr:col>5</xdr:col>
      <xdr:colOff>0</xdr:colOff>
      <xdr:row>227</xdr:row>
      <xdr:rowOff>0</xdr:rowOff>
    </xdr:from>
    <xdr:to>
      <xdr:col>5</xdr:col>
      <xdr:colOff>200025</xdr:colOff>
      <xdr:row>228</xdr:row>
      <xdr:rowOff>38100</xdr:rowOff>
    </xdr:to>
    <xdr:pic>
      <xdr:nvPicPr>
        <xdr:cNvPr id="3569" name="Picture 49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5511700"/>
          <a:ext cx="200025" cy="200025"/>
        </a:xfrm>
        <a:prstGeom prst="rect">
          <a:avLst/>
        </a:prstGeom>
        <a:noFill/>
      </xdr:spPr>
    </xdr:pic>
    <xdr:clientData/>
  </xdr:twoCellAnchor>
  <xdr:twoCellAnchor editAs="oneCell">
    <xdr:from>
      <xdr:col>3</xdr:col>
      <xdr:colOff>0</xdr:colOff>
      <xdr:row>228</xdr:row>
      <xdr:rowOff>0</xdr:rowOff>
    </xdr:from>
    <xdr:to>
      <xdr:col>3</xdr:col>
      <xdr:colOff>200025</xdr:colOff>
      <xdr:row>229</xdr:row>
      <xdr:rowOff>38100</xdr:rowOff>
    </xdr:to>
    <xdr:pic>
      <xdr:nvPicPr>
        <xdr:cNvPr id="3570" name="Picture 49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5835550"/>
          <a:ext cx="200025" cy="200025"/>
        </a:xfrm>
        <a:prstGeom prst="rect">
          <a:avLst/>
        </a:prstGeom>
        <a:noFill/>
      </xdr:spPr>
    </xdr:pic>
    <xdr:clientData/>
  </xdr:twoCellAnchor>
  <xdr:twoCellAnchor editAs="oneCell">
    <xdr:from>
      <xdr:col>4</xdr:col>
      <xdr:colOff>0</xdr:colOff>
      <xdr:row>228</xdr:row>
      <xdr:rowOff>0</xdr:rowOff>
    </xdr:from>
    <xdr:to>
      <xdr:col>4</xdr:col>
      <xdr:colOff>200025</xdr:colOff>
      <xdr:row>229</xdr:row>
      <xdr:rowOff>38100</xdr:rowOff>
    </xdr:to>
    <xdr:pic>
      <xdr:nvPicPr>
        <xdr:cNvPr id="3571" name="Picture 49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5835550"/>
          <a:ext cx="200025" cy="200025"/>
        </a:xfrm>
        <a:prstGeom prst="rect">
          <a:avLst/>
        </a:prstGeom>
        <a:noFill/>
      </xdr:spPr>
    </xdr:pic>
    <xdr:clientData/>
  </xdr:twoCellAnchor>
  <xdr:twoCellAnchor editAs="oneCell">
    <xdr:from>
      <xdr:col>5</xdr:col>
      <xdr:colOff>0</xdr:colOff>
      <xdr:row>228</xdr:row>
      <xdr:rowOff>0</xdr:rowOff>
    </xdr:from>
    <xdr:to>
      <xdr:col>5</xdr:col>
      <xdr:colOff>200025</xdr:colOff>
      <xdr:row>229</xdr:row>
      <xdr:rowOff>38100</xdr:rowOff>
    </xdr:to>
    <xdr:pic>
      <xdr:nvPicPr>
        <xdr:cNvPr id="3572" name="Picture 50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5835550"/>
          <a:ext cx="200025" cy="200025"/>
        </a:xfrm>
        <a:prstGeom prst="rect">
          <a:avLst/>
        </a:prstGeom>
        <a:noFill/>
      </xdr:spPr>
    </xdr:pic>
    <xdr:clientData/>
  </xdr:twoCellAnchor>
  <xdr:twoCellAnchor editAs="oneCell">
    <xdr:from>
      <xdr:col>4</xdr:col>
      <xdr:colOff>0</xdr:colOff>
      <xdr:row>229</xdr:row>
      <xdr:rowOff>0</xdr:rowOff>
    </xdr:from>
    <xdr:to>
      <xdr:col>4</xdr:col>
      <xdr:colOff>200025</xdr:colOff>
      <xdr:row>230</xdr:row>
      <xdr:rowOff>38100</xdr:rowOff>
    </xdr:to>
    <xdr:pic>
      <xdr:nvPicPr>
        <xdr:cNvPr id="3573" name="Picture 50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6159400"/>
          <a:ext cx="200025" cy="200025"/>
        </a:xfrm>
        <a:prstGeom prst="rect">
          <a:avLst/>
        </a:prstGeom>
        <a:noFill/>
      </xdr:spPr>
    </xdr:pic>
    <xdr:clientData/>
  </xdr:twoCellAnchor>
  <xdr:twoCellAnchor editAs="oneCell">
    <xdr:from>
      <xdr:col>5</xdr:col>
      <xdr:colOff>0</xdr:colOff>
      <xdr:row>229</xdr:row>
      <xdr:rowOff>0</xdr:rowOff>
    </xdr:from>
    <xdr:to>
      <xdr:col>5</xdr:col>
      <xdr:colOff>200025</xdr:colOff>
      <xdr:row>230</xdr:row>
      <xdr:rowOff>38100</xdr:rowOff>
    </xdr:to>
    <xdr:pic>
      <xdr:nvPicPr>
        <xdr:cNvPr id="3574" name="Picture 50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6159400"/>
          <a:ext cx="200025" cy="200025"/>
        </a:xfrm>
        <a:prstGeom prst="rect">
          <a:avLst/>
        </a:prstGeom>
        <a:noFill/>
      </xdr:spPr>
    </xdr:pic>
    <xdr:clientData/>
  </xdr:twoCellAnchor>
  <xdr:twoCellAnchor editAs="oneCell">
    <xdr:from>
      <xdr:col>4</xdr:col>
      <xdr:colOff>0</xdr:colOff>
      <xdr:row>230</xdr:row>
      <xdr:rowOff>0</xdr:rowOff>
    </xdr:from>
    <xdr:to>
      <xdr:col>4</xdr:col>
      <xdr:colOff>200025</xdr:colOff>
      <xdr:row>231</xdr:row>
      <xdr:rowOff>38100</xdr:rowOff>
    </xdr:to>
    <xdr:pic>
      <xdr:nvPicPr>
        <xdr:cNvPr id="3575" name="Picture 50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6645175"/>
          <a:ext cx="200025" cy="200025"/>
        </a:xfrm>
        <a:prstGeom prst="rect">
          <a:avLst/>
        </a:prstGeom>
        <a:noFill/>
      </xdr:spPr>
    </xdr:pic>
    <xdr:clientData/>
  </xdr:twoCellAnchor>
  <xdr:twoCellAnchor editAs="oneCell">
    <xdr:from>
      <xdr:col>5</xdr:col>
      <xdr:colOff>0</xdr:colOff>
      <xdr:row>230</xdr:row>
      <xdr:rowOff>0</xdr:rowOff>
    </xdr:from>
    <xdr:to>
      <xdr:col>5</xdr:col>
      <xdr:colOff>200025</xdr:colOff>
      <xdr:row>231</xdr:row>
      <xdr:rowOff>38100</xdr:rowOff>
    </xdr:to>
    <xdr:pic>
      <xdr:nvPicPr>
        <xdr:cNvPr id="3576" name="Picture 50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6645175"/>
          <a:ext cx="200025" cy="200025"/>
        </a:xfrm>
        <a:prstGeom prst="rect">
          <a:avLst/>
        </a:prstGeom>
        <a:noFill/>
      </xdr:spPr>
    </xdr:pic>
    <xdr:clientData/>
  </xdr:twoCellAnchor>
  <xdr:twoCellAnchor editAs="oneCell">
    <xdr:from>
      <xdr:col>4</xdr:col>
      <xdr:colOff>0</xdr:colOff>
      <xdr:row>231</xdr:row>
      <xdr:rowOff>0</xdr:rowOff>
    </xdr:from>
    <xdr:to>
      <xdr:col>4</xdr:col>
      <xdr:colOff>200025</xdr:colOff>
      <xdr:row>232</xdr:row>
      <xdr:rowOff>38100</xdr:rowOff>
    </xdr:to>
    <xdr:pic>
      <xdr:nvPicPr>
        <xdr:cNvPr id="3577" name="Picture 50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6969025"/>
          <a:ext cx="200025" cy="200025"/>
        </a:xfrm>
        <a:prstGeom prst="rect">
          <a:avLst/>
        </a:prstGeom>
        <a:noFill/>
      </xdr:spPr>
    </xdr:pic>
    <xdr:clientData/>
  </xdr:twoCellAnchor>
  <xdr:twoCellAnchor editAs="oneCell">
    <xdr:from>
      <xdr:col>5</xdr:col>
      <xdr:colOff>0</xdr:colOff>
      <xdr:row>231</xdr:row>
      <xdr:rowOff>0</xdr:rowOff>
    </xdr:from>
    <xdr:to>
      <xdr:col>5</xdr:col>
      <xdr:colOff>200025</xdr:colOff>
      <xdr:row>232</xdr:row>
      <xdr:rowOff>38100</xdr:rowOff>
    </xdr:to>
    <xdr:pic>
      <xdr:nvPicPr>
        <xdr:cNvPr id="3578" name="Picture 50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6969025"/>
          <a:ext cx="200025" cy="200025"/>
        </a:xfrm>
        <a:prstGeom prst="rect">
          <a:avLst/>
        </a:prstGeom>
        <a:noFill/>
      </xdr:spPr>
    </xdr:pic>
    <xdr:clientData/>
  </xdr:twoCellAnchor>
  <xdr:twoCellAnchor editAs="oneCell">
    <xdr:from>
      <xdr:col>3</xdr:col>
      <xdr:colOff>0</xdr:colOff>
      <xdr:row>232</xdr:row>
      <xdr:rowOff>0</xdr:rowOff>
    </xdr:from>
    <xdr:to>
      <xdr:col>3</xdr:col>
      <xdr:colOff>200025</xdr:colOff>
      <xdr:row>233</xdr:row>
      <xdr:rowOff>38100</xdr:rowOff>
    </xdr:to>
    <xdr:pic>
      <xdr:nvPicPr>
        <xdr:cNvPr id="3579" name="Picture 507"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7130950"/>
          <a:ext cx="200025" cy="200025"/>
        </a:xfrm>
        <a:prstGeom prst="rect">
          <a:avLst/>
        </a:prstGeom>
        <a:noFill/>
      </xdr:spPr>
    </xdr:pic>
    <xdr:clientData/>
  </xdr:twoCellAnchor>
  <xdr:twoCellAnchor editAs="oneCell">
    <xdr:from>
      <xdr:col>4</xdr:col>
      <xdr:colOff>0</xdr:colOff>
      <xdr:row>232</xdr:row>
      <xdr:rowOff>0</xdr:rowOff>
    </xdr:from>
    <xdr:to>
      <xdr:col>4</xdr:col>
      <xdr:colOff>200025</xdr:colOff>
      <xdr:row>233</xdr:row>
      <xdr:rowOff>38100</xdr:rowOff>
    </xdr:to>
    <xdr:pic>
      <xdr:nvPicPr>
        <xdr:cNvPr id="3580" name="Picture 50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7130950"/>
          <a:ext cx="200025" cy="200025"/>
        </a:xfrm>
        <a:prstGeom prst="rect">
          <a:avLst/>
        </a:prstGeom>
        <a:noFill/>
      </xdr:spPr>
    </xdr:pic>
    <xdr:clientData/>
  </xdr:twoCellAnchor>
  <xdr:twoCellAnchor editAs="oneCell">
    <xdr:from>
      <xdr:col>5</xdr:col>
      <xdr:colOff>0</xdr:colOff>
      <xdr:row>232</xdr:row>
      <xdr:rowOff>0</xdr:rowOff>
    </xdr:from>
    <xdr:to>
      <xdr:col>5</xdr:col>
      <xdr:colOff>200025</xdr:colOff>
      <xdr:row>233</xdr:row>
      <xdr:rowOff>38100</xdr:rowOff>
    </xdr:to>
    <xdr:pic>
      <xdr:nvPicPr>
        <xdr:cNvPr id="3581" name="Picture 509"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7130950"/>
          <a:ext cx="200025" cy="200025"/>
        </a:xfrm>
        <a:prstGeom prst="rect">
          <a:avLst/>
        </a:prstGeom>
        <a:noFill/>
      </xdr:spPr>
    </xdr:pic>
    <xdr:clientData/>
  </xdr:twoCellAnchor>
  <xdr:twoCellAnchor editAs="oneCell">
    <xdr:from>
      <xdr:col>4</xdr:col>
      <xdr:colOff>0</xdr:colOff>
      <xdr:row>233</xdr:row>
      <xdr:rowOff>0</xdr:rowOff>
    </xdr:from>
    <xdr:to>
      <xdr:col>4</xdr:col>
      <xdr:colOff>200025</xdr:colOff>
      <xdr:row>234</xdr:row>
      <xdr:rowOff>38100</xdr:rowOff>
    </xdr:to>
    <xdr:pic>
      <xdr:nvPicPr>
        <xdr:cNvPr id="3582" name="Picture 51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7292875"/>
          <a:ext cx="200025" cy="200025"/>
        </a:xfrm>
        <a:prstGeom prst="rect">
          <a:avLst/>
        </a:prstGeom>
        <a:noFill/>
      </xdr:spPr>
    </xdr:pic>
    <xdr:clientData/>
  </xdr:twoCellAnchor>
  <xdr:twoCellAnchor editAs="oneCell">
    <xdr:from>
      <xdr:col>5</xdr:col>
      <xdr:colOff>0</xdr:colOff>
      <xdr:row>233</xdr:row>
      <xdr:rowOff>0</xdr:rowOff>
    </xdr:from>
    <xdr:to>
      <xdr:col>5</xdr:col>
      <xdr:colOff>200025</xdr:colOff>
      <xdr:row>234</xdr:row>
      <xdr:rowOff>38100</xdr:rowOff>
    </xdr:to>
    <xdr:pic>
      <xdr:nvPicPr>
        <xdr:cNvPr id="3583" name="Picture 51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7292875"/>
          <a:ext cx="200025" cy="200025"/>
        </a:xfrm>
        <a:prstGeom prst="rect">
          <a:avLst/>
        </a:prstGeom>
        <a:noFill/>
      </xdr:spPr>
    </xdr:pic>
    <xdr:clientData/>
  </xdr:twoCellAnchor>
  <xdr:twoCellAnchor editAs="oneCell">
    <xdr:from>
      <xdr:col>3</xdr:col>
      <xdr:colOff>0</xdr:colOff>
      <xdr:row>234</xdr:row>
      <xdr:rowOff>0</xdr:rowOff>
    </xdr:from>
    <xdr:to>
      <xdr:col>3</xdr:col>
      <xdr:colOff>200025</xdr:colOff>
      <xdr:row>235</xdr:row>
      <xdr:rowOff>38100</xdr:rowOff>
    </xdr:to>
    <xdr:pic>
      <xdr:nvPicPr>
        <xdr:cNvPr id="3584" name="Picture 51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7616725"/>
          <a:ext cx="200025" cy="200025"/>
        </a:xfrm>
        <a:prstGeom prst="rect">
          <a:avLst/>
        </a:prstGeom>
        <a:noFill/>
      </xdr:spPr>
    </xdr:pic>
    <xdr:clientData/>
  </xdr:twoCellAnchor>
  <xdr:twoCellAnchor editAs="oneCell">
    <xdr:from>
      <xdr:col>4</xdr:col>
      <xdr:colOff>0</xdr:colOff>
      <xdr:row>234</xdr:row>
      <xdr:rowOff>0</xdr:rowOff>
    </xdr:from>
    <xdr:to>
      <xdr:col>4</xdr:col>
      <xdr:colOff>200025</xdr:colOff>
      <xdr:row>235</xdr:row>
      <xdr:rowOff>38100</xdr:rowOff>
    </xdr:to>
    <xdr:pic>
      <xdr:nvPicPr>
        <xdr:cNvPr id="3585" name="Picture 51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7616725"/>
          <a:ext cx="200025" cy="200025"/>
        </a:xfrm>
        <a:prstGeom prst="rect">
          <a:avLst/>
        </a:prstGeom>
        <a:noFill/>
      </xdr:spPr>
    </xdr:pic>
    <xdr:clientData/>
  </xdr:twoCellAnchor>
  <xdr:twoCellAnchor editAs="oneCell">
    <xdr:from>
      <xdr:col>5</xdr:col>
      <xdr:colOff>0</xdr:colOff>
      <xdr:row>234</xdr:row>
      <xdr:rowOff>0</xdr:rowOff>
    </xdr:from>
    <xdr:to>
      <xdr:col>5</xdr:col>
      <xdr:colOff>200025</xdr:colOff>
      <xdr:row>235</xdr:row>
      <xdr:rowOff>38100</xdr:rowOff>
    </xdr:to>
    <xdr:pic>
      <xdr:nvPicPr>
        <xdr:cNvPr id="3586" name="Picture 514"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7616725"/>
          <a:ext cx="200025" cy="200025"/>
        </a:xfrm>
        <a:prstGeom prst="rect">
          <a:avLst/>
        </a:prstGeom>
        <a:noFill/>
      </xdr:spPr>
    </xdr:pic>
    <xdr:clientData/>
  </xdr:twoCellAnchor>
  <xdr:twoCellAnchor editAs="oneCell">
    <xdr:from>
      <xdr:col>3</xdr:col>
      <xdr:colOff>0</xdr:colOff>
      <xdr:row>235</xdr:row>
      <xdr:rowOff>0</xdr:rowOff>
    </xdr:from>
    <xdr:to>
      <xdr:col>3</xdr:col>
      <xdr:colOff>200025</xdr:colOff>
      <xdr:row>236</xdr:row>
      <xdr:rowOff>38100</xdr:rowOff>
    </xdr:to>
    <xdr:pic>
      <xdr:nvPicPr>
        <xdr:cNvPr id="3587" name="Picture 51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7778650"/>
          <a:ext cx="200025" cy="200025"/>
        </a:xfrm>
        <a:prstGeom prst="rect">
          <a:avLst/>
        </a:prstGeom>
        <a:noFill/>
      </xdr:spPr>
    </xdr:pic>
    <xdr:clientData/>
  </xdr:twoCellAnchor>
  <xdr:twoCellAnchor editAs="oneCell">
    <xdr:from>
      <xdr:col>4</xdr:col>
      <xdr:colOff>0</xdr:colOff>
      <xdr:row>235</xdr:row>
      <xdr:rowOff>0</xdr:rowOff>
    </xdr:from>
    <xdr:to>
      <xdr:col>4</xdr:col>
      <xdr:colOff>200025</xdr:colOff>
      <xdr:row>236</xdr:row>
      <xdr:rowOff>38100</xdr:rowOff>
    </xdr:to>
    <xdr:pic>
      <xdr:nvPicPr>
        <xdr:cNvPr id="3588" name="Picture 51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7778650"/>
          <a:ext cx="200025" cy="200025"/>
        </a:xfrm>
        <a:prstGeom prst="rect">
          <a:avLst/>
        </a:prstGeom>
        <a:noFill/>
      </xdr:spPr>
    </xdr:pic>
    <xdr:clientData/>
  </xdr:twoCellAnchor>
  <xdr:twoCellAnchor editAs="oneCell">
    <xdr:from>
      <xdr:col>5</xdr:col>
      <xdr:colOff>0</xdr:colOff>
      <xdr:row>235</xdr:row>
      <xdr:rowOff>0</xdr:rowOff>
    </xdr:from>
    <xdr:to>
      <xdr:col>5</xdr:col>
      <xdr:colOff>200025</xdr:colOff>
      <xdr:row>236</xdr:row>
      <xdr:rowOff>38100</xdr:rowOff>
    </xdr:to>
    <xdr:pic>
      <xdr:nvPicPr>
        <xdr:cNvPr id="3589" name="Picture 51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7778650"/>
          <a:ext cx="200025" cy="200025"/>
        </a:xfrm>
        <a:prstGeom prst="rect">
          <a:avLst/>
        </a:prstGeom>
        <a:noFill/>
      </xdr:spPr>
    </xdr:pic>
    <xdr:clientData/>
  </xdr:twoCellAnchor>
  <xdr:twoCellAnchor editAs="oneCell">
    <xdr:from>
      <xdr:col>3</xdr:col>
      <xdr:colOff>0</xdr:colOff>
      <xdr:row>236</xdr:row>
      <xdr:rowOff>0</xdr:rowOff>
    </xdr:from>
    <xdr:to>
      <xdr:col>3</xdr:col>
      <xdr:colOff>200025</xdr:colOff>
      <xdr:row>237</xdr:row>
      <xdr:rowOff>38100</xdr:rowOff>
    </xdr:to>
    <xdr:pic>
      <xdr:nvPicPr>
        <xdr:cNvPr id="3590" name="Picture 51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7940575"/>
          <a:ext cx="200025" cy="200025"/>
        </a:xfrm>
        <a:prstGeom prst="rect">
          <a:avLst/>
        </a:prstGeom>
        <a:noFill/>
      </xdr:spPr>
    </xdr:pic>
    <xdr:clientData/>
  </xdr:twoCellAnchor>
  <xdr:twoCellAnchor editAs="oneCell">
    <xdr:from>
      <xdr:col>4</xdr:col>
      <xdr:colOff>0</xdr:colOff>
      <xdr:row>236</xdr:row>
      <xdr:rowOff>0</xdr:rowOff>
    </xdr:from>
    <xdr:to>
      <xdr:col>4</xdr:col>
      <xdr:colOff>200025</xdr:colOff>
      <xdr:row>237</xdr:row>
      <xdr:rowOff>38100</xdr:rowOff>
    </xdr:to>
    <xdr:pic>
      <xdr:nvPicPr>
        <xdr:cNvPr id="3591" name="Picture 51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7940575"/>
          <a:ext cx="200025" cy="200025"/>
        </a:xfrm>
        <a:prstGeom prst="rect">
          <a:avLst/>
        </a:prstGeom>
        <a:noFill/>
      </xdr:spPr>
    </xdr:pic>
    <xdr:clientData/>
  </xdr:twoCellAnchor>
  <xdr:twoCellAnchor editAs="oneCell">
    <xdr:from>
      <xdr:col>5</xdr:col>
      <xdr:colOff>0</xdr:colOff>
      <xdr:row>236</xdr:row>
      <xdr:rowOff>0</xdr:rowOff>
    </xdr:from>
    <xdr:to>
      <xdr:col>5</xdr:col>
      <xdr:colOff>200025</xdr:colOff>
      <xdr:row>237</xdr:row>
      <xdr:rowOff>38100</xdr:rowOff>
    </xdr:to>
    <xdr:pic>
      <xdr:nvPicPr>
        <xdr:cNvPr id="3592" name="Picture 52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7940575"/>
          <a:ext cx="200025" cy="200025"/>
        </a:xfrm>
        <a:prstGeom prst="rect">
          <a:avLst/>
        </a:prstGeom>
        <a:noFill/>
      </xdr:spPr>
    </xdr:pic>
    <xdr:clientData/>
  </xdr:twoCellAnchor>
  <xdr:twoCellAnchor editAs="oneCell">
    <xdr:from>
      <xdr:col>4</xdr:col>
      <xdr:colOff>0</xdr:colOff>
      <xdr:row>237</xdr:row>
      <xdr:rowOff>0</xdr:rowOff>
    </xdr:from>
    <xdr:to>
      <xdr:col>4</xdr:col>
      <xdr:colOff>200025</xdr:colOff>
      <xdr:row>238</xdr:row>
      <xdr:rowOff>38100</xdr:rowOff>
    </xdr:to>
    <xdr:pic>
      <xdr:nvPicPr>
        <xdr:cNvPr id="3593" name="Picture 521" descr="https://members.hardrock.com/images/iconUnverifiedVisit.png">
          <a:hlinkClick xmlns:r="http://schemas.openxmlformats.org/officeDocument/2006/relationships" r:id="rId1"/>
        </xdr:cNvPr>
        <xdr:cNvPicPr>
          <a:picLocks noChangeAspect="1" noChangeArrowheads="1"/>
        </xdr:cNvPicPr>
      </xdr:nvPicPr>
      <xdr:blipFill>
        <a:blip xmlns:r="http://schemas.openxmlformats.org/officeDocument/2006/relationships" r:embed="rId30" cstate="print"/>
        <a:srcRect/>
        <a:stretch>
          <a:fillRect/>
        </a:stretch>
      </xdr:blipFill>
      <xdr:spPr bwMode="auto">
        <a:xfrm>
          <a:off x="3048000" y="58102500"/>
          <a:ext cx="200025" cy="200025"/>
        </a:xfrm>
        <a:prstGeom prst="rect">
          <a:avLst/>
        </a:prstGeom>
        <a:noFill/>
      </xdr:spPr>
    </xdr:pic>
    <xdr:clientData/>
  </xdr:twoCellAnchor>
  <xdr:twoCellAnchor editAs="oneCell">
    <xdr:from>
      <xdr:col>5</xdr:col>
      <xdr:colOff>0</xdr:colOff>
      <xdr:row>237</xdr:row>
      <xdr:rowOff>0</xdr:rowOff>
    </xdr:from>
    <xdr:to>
      <xdr:col>5</xdr:col>
      <xdr:colOff>200025</xdr:colOff>
      <xdr:row>238</xdr:row>
      <xdr:rowOff>38100</xdr:rowOff>
    </xdr:to>
    <xdr:pic>
      <xdr:nvPicPr>
        <xdr:cNvPr id="3594" name="Picture 52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8102500"/>
          <a:ext cx="200025" cy="200025"/>
        </a:xfrm>
        <a:prstGeom prst="rect">
          <a:avLst/>
        </a:prstGeom>
        <a:noFill/>
      </xdr:spPr>
    </xdr:pic>
    <xdr:clientData/>
  </xdr:twoCellAnchor>
  <xdr:twoCellAnchor editAs="oneCell">
    <xdr:from>
      <xdr:col>4</xdr:col>
      <xdr:colOff>0</xdr:colOff>
      <xdr:row>238</xdr:row>
      <xdr:rowOff>0</xdr:rowOff>
    </xdr:from>
    <xdr:to>
      <xdr:col>4</xdr:col>
      <xdr:colOff>200025</xdr:colOff>
      <xdr:row>239</xdr:row>
      <xdr:rowOff>38100</xdr:rowOff>
    </xdr:to>
    <xdr:pic>
      <xdr:nvPicPr>
        <xdr:cNvPr id="3595" name="Picture 52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8264425"/>
          <a:ext cx="200025" cy="200025"/>
        </a:xfrm>
        <a:prstGeom prst="rect">
          <a:avLst/>
        </a:prstGeom>
        <a:noFill/>
      </xdr:spPr>
    </xdr:pic>
    <xdr:clientData/>
  </xdr:twoCellAnchor>
  <xdr:twoCellAnchor editAs="oneCell">
    <xdr:from>
      <xdr:col>5</xdr:col>
      <xdr:colOff>0</xdr:colOff>
      <xdr:row>238</xdr:row>
      <xdr:rowOff>0</xdr:rowOff>
    </xdr:from>
    <xdr:to>
      <xdr:col>5</xdr:col>
      <xdr:colOff>200025</xdr:colOff>
      <xdr:row>239</xdr:row>
      <xdr:rowOff>38100</xdr:rowOff>
    </xdr:to>
    <xdr:pic>
      <xdr:nvPicPr>
        <xdr:cNvPr id="3596" name="Picture 52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8264425"/>
          <a:ext cx="200025" cy="200025"/>
        </a:xfrm>
        <a:prstGeom prst="rect">
          <a:avLst/>
        </a:prstGeom>
        <a:noFill/>
      </xdr:spPr>
    </xdr:pic>
    <xdr:clientData/>
  </xdr:twoCellAnchor>
  <xdr:twoCellAnchor editAs="oneCell">
    <xdr:from>
      <xdr:col>4</xdr:col>
      <xdr:colOff>0</xdr:colOff>
      <xdr:row>239</xdr:row>
      <xdr:rowOff>0</xdr:rowOff>
    </xdr:from>
    <xdr:to>
      <xdr:col>4</xdr:col>
      <xdr:colOff>200025</xdr:colOff>
      <xdr:row>240</xdr:row>
      <xdr:rowOff>38100</xdr:rowOff>
    </xdr:to>
    <xdr:pic>
      <xdr:nvPicPr>
        <xdr:cNvPr id="3597" name="Picture 52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8588275"/>
          <a:ext cx="200025" cy="200025"/>
        </a:xfrm>
        <a:prstGeom prst="rect">
          <a:avLst/>
        </a:prstGeom>
        <a:noFill/>
      </xdr:spPr>
    </xdr:pic>
    <xdr:clientData/>
  </xdr:twoCellAnchor>
  <xdr:twoCellAnchor editAs="oneCell">
    <xdr:from>
      <xdr:col>5</xdr:col>
      <xdr:colOff>0</xdr:colOff>
      <xdr:row>239</xdr:row>
      <xdr:rowOff>0</xdr:rowOff>
    </xdr:from>
    <xdr:to>
      <xdr:col>5</xdr:col>
      <xdr:colOff>200025</xdr:colOff>
      <xdr:row>240</xdr:row>
      <xdr:rowOff>38100</xdr:rowOff>
    </xdr:to>
    <xdr:pic>
      <xdr:nvPicPr>
        <xdr:cNvPr id="3598" name="Picture 52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8588275"/>
          <a:ext cx="200025" cy="200025"/>
        </a:xfrm>
        <a:prstGeom prst="rect">
          <a:avLst/>
        </a:prstGeom>
        <a:noFill/>
      </xdr:spPr>
    </xdr:pic>
    <xdr:clientData/>
  </xdr:twoCellAnchor>
  <xdr:twoCellAnchor editAs="oneCell">
    <xdr:from>
      <xdr:col>4</xdr:col>
      <xdr:colOff>0</xdr:colOff>
      <xdr:row>240</xdr:row>
      <xdr:rowOff>0</xdr:rowOff>
    </xdr:from>
    <xdr:to>
      <xdr:col>4</xdr:col>
      <xdr:colOff>200025</xdr:colOff>
      <xdr:row>241</xdr:row>
      <xdr:rowOff>38100</xdr:rowOff>
    </xdr:to>
    <xdr:pic>
      <xdr:nvPicPr>
        <xdr:cNvPr id="3599" name="Picture 52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9074050"/>
          <a:ext cx="200025" cy="200025"/>
        </a:xfrm>
        <a:prstGeom prst="rect">
          <a:avLst/>
        </a:prstGeom>
        <a:noFill/>
      </xdr:spPr>
    </xdr:pic>
    <xdr:clientData/>
  </xdr:twoCellAnchor>
  <xdr:twoCellAnchor editAs="oneCell">
    <xdr:from>
      <xdr:col>5</xdr:col>
      <xdr:colOff>0</xdr:colOff>
      <xdr:row>240</xdr:row>
      <xdr:rowOff>0</xdr:rowOff>
    </xdr:from>
    <xdr:to>
      <xdr:col>5</xdr:col>
      <xdr:colOff>200025</xdr:colOff>
      <xdr:row>241</xdr:row>
      <xdr:rowOff>38100</xdr:rowOff>
    </xdr:to>
    <xdr:pic>
      <xdr:nvPicPr>
        <xdr:cNvPr id="3600" name="Picture 52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9074050"/>
          <a:ext cx="200025" cy="200025"/>
        </a:xfrm>
        <a:prstGeom prst="rect">
          <a:avLst/>
        </a:prstGeom>
        <a:noFill/>
      </xdr:spPr>
    </xdr:pic>
    <xdr:clientData/>
  </xdr:twoCellAnchor>
  <xdr:twoCellAnchor editAs="oneCell">
    <xdr:from>
      <xdr:col>3</xdr:col>
      <xdr:colOff>0</xdr:colOff>
      <xdr:row>241</xdr:row>
      <xdr:rowOff>0</xdr:rowOff>
    </xdr:from>
    <xdr:to>
      <xdr:col>3</xdr:col>
      <xdr:colOff>200025</xdr:colOff>
      <xdr:row>242</xdr:row>
      <xdr:rowOff>38100</xdr:rowOff>
    </xdr:to>
    <xdr:pic>
      <xdr:nvPicPr>
        <xdr:cNvPr id="3601" name="Picture 529"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59235975"/>
          <a:ext cx="200025" cy="200025"/>
        </a:xfrm>
        <a:prstGeom prst="rect">
          <a:avLst/>
        </a:prstGeom>
        <a:noFill/>
      </xdr:spPr>
    </xdr:pic>
    <xdr:clientData/>
  </xdr:twoCellAnchor>
  <xdr:twoCellAnchor editAs="oneCell">
    <xdr:from>
      <xdr:col>4</xdr:col>
      <xdr:colOff>0</xdr:colOff>
      <xdr:row>241</xdr:row>
      <xdr:rowOff>0</xdr:rowOff>
    </xdr:from>
    <xdr:to>
      <xdr:col>4</xdr:col>
      <xdr:colOff>200025</xdr:colOff>
      <xdr:row>242</xdr:row>
      <xdr:rowOff>38100</xdr:rowOff>
    </xdr:to>
    <xdr:pic>
      <xdr:nvPicPr>
        <xdr:cNvPr id="3602" name="Picture 53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9235975"/>
          <a:ext cx="200025" cy="200025"/>
        </a:xfrm>
        <a:prstGeom prst="rect">
          <a:avLst/>
        </a:prstGeom>
        <a:noFill/>
      </xdr:spPr>
    </xdr:pic>
    <xdr:clientData/>
  </xdr:twoCellAnchor>
  <xdr:twoCellAnchor editAs="oneCell">
    <xdr:from>
      <xdr:col>5</xdr:col>
      <xdr:colOff>0</xdr:colOff>
      <xdr:row>241</xdr:row>
      <xdr:rowOff>0</xdr:rowOff>
    </xdr:from>
    <xdr:to>
      <xdr:col>5</xdr:col>
      <xdr:colOff>200025</xdr:colOff>
      <xdr:row>242</xdr:row>
      <xdr:rowOff>38100</xdr:rowOff>
    </xdr:to>
    <xdr:pic>
      <xdr:nvPicPr>
        <xdr:cNvPr id="3603" name="Picture 531"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59235975"/>
          <a:ext cx="200025" cy="200025"/>
        </a:xfrm>
        <a:prstGeom prst="rect">
          <a:avLst/>
        </a:prstGeom>
        <a:noFill/>
      </xdr:spPr>
    </xdr:pic>
    <xdr:clientData/>
  </xdr:twoCellAnchor>
  <xdr:twoCellAnchor editAs="oneCell">
    <xdr:from>
      <xdr:col>4</xdr:col>
      <xdr:colOff>0</xdr:colOff>
      <xdr:row>242</xdr:row>
      <xdr:rowOff>0</xdr:rowOff>
    </xdr:from>
    <xdr:to>
      <xdr:col>4</xdr:col>
      <xdr:colOff>200025</xdr:colOff>
      <xdr:row>243</xdr:row>
      <xdr:rowOff>38100</xdr:rowOff>
    </xdr:to>
    <xdr:pic>
      <xdr:nvPicPr>
        <xdr:cNvPr id="3604" name="Picture 53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9559825"/>
          <a:ext cx="200025" cy="200025"/>
        </a:xfrm>
        <a:prstGeom prst="rect">
          <a:avLst/>
        </a:prstGeom>
        <a:noFill/>
      </xdr:spPr>
    </xdr:pic>
    <xdr:clientData/>
  </xdr:twoCellAnchor>
  <xdr:twoCellAnchor editAs="oneCell">
    <xdr:from>
      <xdr:col>5</xdr:col>
      <xdr:colOff>0</xdr:colOff>
      <xdr:row>242</xdr:row>
      <xdr:rowOff>0</xdr:rowOff>
    </xdr:from>
    <xdr:to>
      <xdr:col>5</xdr:col>
      <xdr:colOff>200025</xdr:colOff>
      <xdr:row>243</xdr:row>
      <xdr:rowOff>38100</xdr:rowOff>
    </xdr:to>
    <xdr:pic>
      <xdr:nvPicPr>
        <xdr:cNvPr id="3605" name="Picture 53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9559825"/>
          <a:ext cx="200025" cy="200025"/>
        </a:xfrm>
        <a:prstGeom prst="rect">
          <a:avLst/>
        </a:prstGeom>
        <a:noFill/>
      </xdr:spPr>
    </xdr:pic>
    <xdr:clientData/>
  </xdr:twoCellAnchor>
  <xdr:twoCellAnchor editAs="oneCell">
    <xdr:from>
      <xdr:col>4</xdr:col>
      <xdr:colOff>0</xdr:colOff>
      <xdr:row>243</xdr:row>
      <xdr:rowOff>0</xdr:rowOff>
    </xdr:from>
    <xdr:to>
      <xdr:col>4</xdr:col>
      <xdr:colOff>200025</xdr:colOff>
      <xdr:row>244</xdr:row>
      <xdr:rowOff>38100</xdr:rowOff>
    </xdr:to>
    <xdr:pic>
      <xdr:nvPicPr>
        <xdr:cNvPr id="3606" name="Picture 53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59721750"/>
          <a:ext cx="200025" cy="200025"/>
        </a:xfrm>
        <a:prstGeom prst="rect">
          <a:avLst/>
        </a:prstGeom>
        <a:noFill/>
      </xdr:spPr>
    </xdr:pic>
    <xdr:clientData/>
  </xdr:twoCellAnchor>
  <xdr:twoCellAnchor editAs="oneCell">
    <xdr:from>
      <xdr:col>5</xdr:col>
      <xdr:colOff>0</xdr:colOff>
      <xdr:row>243</xdr:row>
      <xdr:rowOff>0</xdr:rowOff>
    </xdr:from>
    <xdr:to>
      <xdr:col>5</xdr:col>
      <xdr:colOff>200025</xdr:colOff>
      <xdr:row>244</xdr:row>
      <xdr:rowOff>38100</xdr:rowOff>
    </xdr:to>
    <xdr:pic>
      <xdr:nvPicPr>
        <xdr:cNvPr id="3607" name="Picture 53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59721750"/>
          <a:ext cx="200025" cy="200025"/>
        </a:xfrm>
        <a:prstGeom prst="rect">
          <a:avLst/>
        </a:prstGeom>
        <a:noFill/>
      </xdr:spPr>
    </xdr:pic>
    <xdr:clientData/>
  </xdr:twoCellAnchor>
  <xdr:twoCellAnchor editAs="oneCell">
    <xdr:from>
      <xdr:col>4</xdr:col>
      <xdr:colOff>0</xdr:colOff>
      <xdr:row>244</xdr:row>
      <xdr:rowOff>0</xdr:rowOff>
    </xdr:from>
    <xdr:to>
      <xdr:col>4</xdr:col>
      <xdr:colOff>200025</xdr:colOff>
      <xdr:row>245</xdr:row>
      <xdr:rowOff>38100</xdr:rowOff>
    </xdr:to>
    <xdr:pic>
      <xdr:nvPicPr>
        <xdr:cNvPr id="3608" name="Picture 536"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60045600"/>
          <a:ext cx="200025" cy="200025"/>
        </a:xfrm>
        <a:prstGeom prst="rect">
          <a:avLst/>
        </a:prstGeom>
        <a:noFill/>
      </xdr:spPr>
    </xdr:pic>
    <xdr:clientData/>
  </xdr:twoCellAnchor>
  <xdr:twoCellAnchor editAs="oneCell">
    <xdr:from>
      <xdr:col>5</xdr:col>
      <xdr:colOff>0</xdr:colOff>
      <xdr:row>244</xdr:row>
      <xdr:rowOff>0</xdr:rowOff>
    </xdr:from>
    <xdr:to>
      <xdr:col>5</xdr:col>
      <xdr:colOff>200025</xdr:colOff>
      <xdr:row>245</xdr:row>
      <xdr:rowOff>38100</xdr:rowOff>
    </xdr:to>
    <xdr:pic>
      <xdr:nvPicPr>
        <xdr:cNvPr id="3609" name="Picture 53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0045600"/>
          <a:ext cx="200025" cy="200025"/>
        </a:xfrm>
        <a:prstGeom prst="rect">
          <a:avLst/>
        </a:prstGeom>
        <a:noFill/>
      </xdr:spPr>
    </xdr:pic>
    <xdr:clientData/>
  </xdr:twoCellAnchor>
  <xdr:twoCellAnchor editAs="oneCell">
    <xdr:from>
      <xdr:col>3</xdr:col>
      <xdr:colOff>0</xdr:colOff>
      <xdr:row>245</xdr:row>
      <xdr:rowOff>0</xdr:rowOff>
    </xdr:from>
    <xdr:to>
      <xdr:col>3</xdr:col>
      <xdr:colOff>200025</xdr:colOff>
      <xdr:row>246</xdr:row>
      <xdr:rowOff>38100</xdr:rowOff>
    </xdr:to>
    <xdr:pic>
      <xdr:nvPicPr>
        <xdr:cNvPr id="3610" name="Picture 53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0207525"/>
          <a:ext cx="200025" cy="200025"/>
        </a:xfrm>
        <a:prstGeom prst="rect">
          <a:avLst/>
        </a:prstGeom>
        <a:noFill/>
      </xdr:spPr>
    </xdr:pic>
    <xdr:clientData/>
  </xdr:twoCellAnchor>
  <xdr:twoCellAnchor editAs="oneCell">
    <xdr:from>
      <xdr:col>4</xdr:col>
      <xdr:colOff>0</xdr:colOff>
      <xdr:row>245</xdr:row>
      <xdr:rowOff>0</xdr:rowOff>
    </xdr:from>
    <xdr:to>
      <xdr:col>4</xdr:col>
      <xdr:colOff>200025</xdr:colOff>
      <xdr:row>246</xdr:row>
      <xdr:rowOff>38100</xdr:rowOff>
    </xdr:to>
    <xdr:pic>
      <xdr:nvPicPr>
        <xdr:cNvPr id="3611" name="Picture 53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0207525"/>
          <a:ext cx="200025" cy="200025"/>
        </a:xfrm>
        <a:prstGeom prst="rect">
          <a:avLst/>
        </a:prstGeom>
        <a:noFill/>
      </xdr:spPr>
    </xdr:pic>
    <xdr:clientData/>
  </xdr:twoCellAnchor>
  <xdr:twoCellAnchor editAs="oneCell">
    <xdr:from>
      <xdr:col>5</xdr:col>
      <xdr:colOff>0</xdr:colOff>
      <xdr:row>245</xdr:row>
      <xdr:rowOff>0</xdr:rowOff>
    </xdr:from>
    <xdr:to>
      <xdr:col>5</xdr:col>
      <xdr:colOff>200025</xdr:colOff>
      <xdr:row>246</xdr:row>
      <xdr:rowOff>38100</xdr:rowOff>
    </xdr:to>
    <xdr:pic>
      <xdr:nvPicPr>
        <xdr:cNvPr id="3612" name="Picture 54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60207525"/>
          <a:ext cx="200025" cy="200025"/>
        </a:xfrm>
        <a:prstGeom prst="rect">
          <a:avLst/>
        </a:prstGeom>
        <a:noFill/>
      </xdr:spPr>
    </xdr:pic>
    <xdr:clientData/>
  </xdr:twoCellAnchor>
  <xdr:twoCellAnchor editAs="oneCell">
    <xdr:from>
      <xdr:col>4</xdr:col>
      <xdr:colOff>0</xdr:colOff>
      <xdr:row>246</xdr:row>
      <xdr:rowOff>0</xdr:rowOff>
    </xdr:from>
    <xdr:to>
      <xdr:col>4</xdr:col>
      <xdr:colOff>200025</xdr:colOff>
      <xdr:row>247</xdr:row>
      <xdr:rowOff>38100</xdr:rowOff>
    </xdr:to>
    <xdr:pic>
      <xdr:nvPicPr>
        <xdr:cNvPr id="3613" name="Picture 54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0369450"/>
          <a:ext cx="200025" cy="200025"/>
        </a:xfrm>
        <a:prstGeom prst="rect">
          <a:avLst/>
        </a:prstGeom>
        <a:noFill/>
      </xdr:spPr>
    </xdr:pic>
    <xdr:clientData/>
  </xdr:twoCellAnchor>
  <xdr:twoCellAnchor editAs="oneCell">
    <xdr:from>
      <xdr:col>5</xdr:col>
      <xdr:colOff>0</xdr:colOff>
      <xdr:row>246</xdr:row>
      <xdr:rowOff>0</xdr:rowOff>
    </xdr:from>
    <xdr:to>
      <xdr:col>5</xdr:col>
      <xdr:colOff>200025</xdr:colOff>
      <xdr:row>247</xdr:row>
      <xdr:rowOff>38100</xdr:rowOff>
    </xdr:to>
    <xdr:pic>
      <xdr:nvPicPr>
        <xdr:cNvPr id="3614" name="Picture 54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0369450"/>
          <a:ext cx="200025" cy="200025"/>
        </a:xfrm>
        <a:prstGeom prst="rect">
          <a:avLst/>
        </a:prstGeom>
        <a:noFill/>
      </xdr:spPr>
    </xdr:pic>
    <xdr:clientData/>
  </xdr:twoCellAnchor>
  <xdr:twoCellAnchor editAs="oneCell">
    <xdr:from>
      <xdr:col>4</xdr:col>
      <xdr:colOff>0</xdr:colOff>
      <xdr:row>247</xdr:row>
      <xdr:rowOff>0</xdr:rowOff>
    </xdr:from>
    <xdr:to>
      <xdr:col>4</xdr:col>
      <xdr:colOff>200025</xdr:colOff>
      <xdr:row>248</xdr:row>
      <xdr:rowOff>38100</xdr:rowOff>
    </xdr:to>
    <xdr:pic>
      <xdr:nvPicPr>
        <xdr:cNvPr id="3615" name="Picture 54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0855225"/>
          <a:ext cx="200025" cy="200025"/>
        </a:xfrm>
        <a:prstGeom prst="rect">
          <a:avLst/>
        </a:prstGeom>
        <a:noFill/>
      </xdr:spPr>
    </xdr:pic>
    <xdr:clientData/>
  </xdr:twoCellAnchor>
  <xdr:twoCellAnchor editAs="oneCell">
    <xdr:from>
      <xdr:col>5</xdr:col>
      <xdr:colOff>0</xdr:colOff>
      <xdr:row>247</xdr:row>
      <xdr:rowOff>0</xdr:rowOff>
    </xdr:from>
    <xdr:to>
      <xdr:col>5</xdr:col>
      <xdr:colOff>200025</xdr:colOff>
      <xdr:row>248</xdr:row>
      <xdr:rowOff>38100</xdr:rowOff>
    </xdr:to>
    <xdr:pic>
      <xdr:nvPicPr>
        <xdr:cNvPr id="3616" name="Picture 54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0855225"/>
          <a:ext cx="200025" cy="200025"/>
        </a:xfrm>
        <a:prstGeom prst="rect">
          <a:avLst/>
        </a:prstGeom>
        <a:noFill/>
      </xdr:spPr>
    </xdr:pic>
    <xdr:clientData/>
  </xdr:twoCellAnchor>
  <xdr:twoCellAnchor editAs="oneCell">
    <xdr:from>
      <xdr:col>3</xdr:col>
      <xdr:colOff>0</xdr:colOff>
      <xdr:row>248</xdr:row>
      <xdr:rowOff>0</xdr:rowOff>
    </xdr:from>
    <xdr:to>
      <xdr:col>3</xdr:col>
      <xdr:colOff>200025</xdr:colOff>
      <xdr:row>249</xdr:row>
      <xdr:rowOff>38100</xdr:rowOff>
    </xdr:to>
    <xdr:pic>
      <xdr:nvPicPr>
        <xdr:cNvPr id="3617" name="Picture 54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1502925"/>
          <a:ext cx="200025" cy="200025"/>
        </a:xfrm>
        <a:prstGeom prst="rect">
          <a:avLst/>
        </a:prstGeom>
        <a:noFill/>
      </xdr:spPr>
    </xdr:pic>
    <xdr:clientData/>
  </xdr:twoCellAnchor>
  <xdr:twoCellAnchor editAs="oneCell">
    <xdr:from>
      <xdr:col>4</xdr:col>
      <xdr:colOff>0</xdr:colOff>
      <xdr:row>248</xdr:row>
      <xdr:rowOff>0</xdr:rowOff>
    </xdr:from>
    <xdr:to>
      <xdr:col>4</xdr:col>
      <xdr:colOff>200025</xdr:colOff>
      <xdr:row>249</xdr:row>
      <xdr:rowOff>38100</xdr:rowOff>
    </xdr:to>
    <xdr:pic>
      <xdr:nvPicPr>
        <xdr:cNvPr id="3618" name="Picture 54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1502925"/>
          <a:ext cx="200025" cy="200025"/>
        </a:xfrm>
        <a:prstGeom prst="rect">
          <a:avLst/>
        </a:prstGeom>
        <a:noFill/>
      </xdr:spPr>
    </xdr:pic>
    <xdr:clientData/>
  </xdr:twoCellAnchor>
  <xdr:twoCellAnchor editAs="oneCell">
    <xdr:from>
      <xdr:col>5</xdr:col>
      <xdr:colOff>0</xdr:colOff>
      <xdr:row>248</xdr:row>
      <xdr:rowOff>0</xdr:rowOff>
    </xdr:from>
    <xdr:to>
      <xdr:col>5</xdr:col>
      <xdr:colOff>200025</xdr:colOff>
      <xdr:row>249</xdr:row>
      <xdr:rowOff>38100</xdr:rowOff>
    </xdr:to>
    <xdr:pic>
      <xdr:nvPicPr>
        <xdr:cNvPr id="3619" name="Picture 54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61502925"/>
          <a:ext cx="200025" cy="200025"/>
        </a:xfrm>
        <a:prstGeom prst="rect">
          <a:avLst/>
        </a:prstGeom>
        <a:noFill/>
      </xdr:spPr>
    </xdr:pic>
    <xdr:clientData/>
  </xdr:twoCellAnchor>
  <xdr:twoCellAnchor editAs="oneCell">
    <xdr:from>
      <xdr:col>4</xdr:col>
      <xdr:colOff>0</xdr:colOff>
      <xdr:row>249</xdr:row>
      <xdr:rowOff>0</xdr:rowOff>
    </xdr:from>
    <xdr:to>
      <xdr:col>4</xdr:col>
      <xdr:colOff>200025</xdr:colOff>
      <xdr:row>250</xdr:row>
      <xdr:rowOff>38100</xdr:rowOff>
    </xdr:to>
    <xdr:pic>
      <xdr:nvPicPr>
        <xdr:cNvPr id="3620" name="Picture 54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1664850"/>
          <a:ext cx="200025" cy="200025"/>
        </a:xfrm>
        <a:prstGeom prst="rect">
          <a:avLst/>
        </a:prstGeom>
        <a:noFill/>
      </xdr:spPr>
    </xdr:pic>
    <xdr:clientData/>
  </xdr:twoCellAnchor>
  <xdr:twoCellAnchor editAs="oneCell">
    <xdr:from>
      <xdr:col>5</xdr:col>
      <xdr:colOff>0</xdr:colOff>
      <xdr:row>249</xdr:row>
      <xdr:rowOff>0</xdr:rowOff>
    </xdr:from>
    <xdr:to>
      <xdr:col>5</xdr:col>
      <xdr:colOff>200025</xdr:colOff>
      <xdr:row>250</xdr:row>
      <xdr:rowOff>38100</xdr:rowOff>
    </xdr:to>
    <xdr:pic>
      <xdr:nvPicPr>
        <xdr:cNvPr id="3621" name="Picture 54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1664850"/>
          <a:ext cx="200025" cy="200025"/>
        </a:xfrm>
        <a:prstGeom prst="rect">
          <a:avLst/>
        </a:prstGeom>
        <a:noFill/>
      </xdr:spPr>
    </xdr:pic>
    <xdr:clientData/>
  </xdr:twoCellAnchor>
  <xdr:twoCellAnchor editAs="oneCell">
    <xdr:from>
      <xdr:col>4</xdr:col>
      <xdr:colOff>0</xdr:colOff>
      <xdr:row>250</xdr:row>
      <xdr:rowOff>0</xdr:rowOff>
    </xdr:from>
    <xdr:to>
      <xdr:col>4</xdr:col>
      <xdr:colOff>200025</xdr:colOff>
      <xdr:row>251</xdr:row>
      <xdr:rowOff>38100</xdr:rowOff>
    </xdr:to>
    <xdr:pic>
      <xdr:nvPicPr>
        <xdr:cNvPr id="3622" name="Picture 55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2150625"/>
          <a:ext cx="200025" cy="200025"/>
        </a:xfrm>
        <a:prstGeom prst="rect">
          <a:avLst/>
        </a:prstGeom>
        <a:noFill/>
      </xdr:spPr>
    </xdr:pic>
    <xdr:clientData/>
  </xdr:twoCellAnchor>
  <xdr:twoCellAnchor editAs="oneCell">
    <xdr:from>
      <xdr:col>5</xdr:col>
      <xdr:colOff>0</xdr:colOff>
      <xdr:row>250</xdr:row>
      <xdr:rowOff>0</xdr:rowOff>
    </xdr:from>
    <xdr:to>
      <xdr:col>5</xdr:col>
      <xdr:colOff>200025</xdr:colOff>
      <xdr:row>251</xdr:row>
      <xdr:rowOff>38100</xdr:rowOff>
    </xdr:to>
    <xdr:pic>
      <xdr:nvPicPr>
        <xdr:cNvPr id="3623" name="Picture 55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2150625"/>
          <a:ext cx="200025" cy="200025"/>
        </a:xfrm>
        <a:prstGeom prst="rect">
          <a:avLst/>
        </a:prstGeom>
        <a:noFill/>
      </xdr:spPr>
    </xdr:pic>
    <xdr:clientData/>
  </xdr:twoCellAnchor>
  <xdr:twoCellAnchor editAs="oneCell">
    <xdr:from>
      <xdr:col>4</xdr:col>
      <xdr:colOff>0</xdr:colOff>
      <xdr:row>251</xdr:row>
      <xdr:rowOff>0</xdr:rowOff>
    </xdr:from>
    <xdr:to>
      <xdr:col>4</xdr:col>
      <xdr:colOff>200025</xdr:colOff>
      <xdr:row>252</xdr:row>
      <xdr:rowOff>38100</xdr:rowOff>
    </xdr:to>
    <xdr:pic>
      <xdr:nvPicPr>
        <xdr:cNvPr id="3624" name="Picture 55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2798325"/>
          <a:ext cx="200025" cy="200025"/>
        </a:xfrm>
        <a:prstGeom prst="rect">
          <a:avLst/>
        </a:prstGeom>
        <a:noFill/>
      </xdr:spPr>
    </xdr:pic>
    <xdr:clientData/>
  </xdr:twoCellAnchor>
  <xdr:twoCellAnchor editAs="oneCell">
    <xdr:from>
      <xdr:col>5</xdr:col>
      <xdr:colOff>0</xdr:colOff>
      <xdr:row>251</xdr:row>
      <xdr:rowOff>0</xdr:rowOff>
    </xdr:from>
    <xdr:to>
      <xdr:col>5</xdr:col>
      <xdr:colOff>200025</xdr:colOff>
      <xdr:row>252</xdr:row>
      <xdr:rowOff>38100</xdr:rowOff>
    </xdr:to>
    <xdr:pic>
      <xdr:nvPicPr>
        <xdr:cNvPr id="3625" name="Picture 55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2798325"/>
          <a:ext cx="200025" cy="200025"/>
        </a:xfrm>
        <a:prstGeom prst="rect">
          <a:avLst/>
        </a:prstGeom>
        <a:noFill/>
      </xdr:spPr>
    </xdr:pic>
    <xdr:clientData/>
  </xdr:twoCellAnchor>
  <xdr:twoCellAnchor editAs="oneCell">
    <xdr:from>
      <xdr:col>3</xdr:col>
      <xdr:colOff>0</xdr:colOff>
      <xdr:row>252</xdr:row>
      <xdr:rowOff>0</xdr:rowOff>
    </xdr:from>
    <xdr:to>
      <xdr:col>3</xdr:col>
      <xdr:colOff>200025</xdr:colOff>
      <xdr:row>253</xdr:row>
      <xdr:rowOff>38100</xdr:rowOff>
    </xdr:to>
    <xdr:pic>
      <xdr:nvPicPr>
        <xdr:cNvPr id="3626" name="Picture 554"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2960250"/>
          <a:ext cx="200025" cy="200025"/>
        </a:xfrm>
        <a:prstGeom prst="rect">
          <a:avLst/>
        </a:prstGeom>
        <a:noFill/>
      </xdr:spPr>
    </xdr:pic>
    <xdr:clientData/>
  </xdr:twoCellAnchor>
  <xdr:twoCellAnchor editAs="oneCell">
    <xdr:from>
      <xdr:col>4</xdr:col>
      <xdr:colOff>0</xdr:colOff>
      <xdr:row>252</xdr:row>
      <xdr:rowOff>0</xdr:rowOff>
    </xdr:from>
    <xdr:to>
      <xdr:col>4</xdr:col>
      <xdr:colOff>200025</xdr:colOff>
      <xdr:row>253</xdr:row>
      <xdr:rowOff>38100</xdr:rowOff>
    </xdr:to>
    <xdr:pic>
      <xdr:nvPicPr>
        <xdr:cNvPr id="3627" name="Picture 55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2960250"/>
          <a:ext cx="200025" cy="200025"/>
        </a:xfrm>
        <a:prstGeom prst="rect">
          <a:avLst/>
        </a:prstGeom>
        <a:noFill/>
      </xdr:spPr>
    </xdr:pic>
    <xdr:clientData/>
  </xdr:twoCellAnchor>
  <xdr:twoCellAnchor editAs="oneCell">
    <xdr:from>
      <xdr:col>5</xdr:col>
      <xdr:colOff>0</xdr:colOff>
      <xdr:row>252</xdr:row>
      <xdr:rowOff>0</xdr:rowOff>
    </xdr:from>
    <xdr:to>
      <xdr:col>5</xdr:col>
      <xdr:colOff>200025</xdr:colOff>
      <xdr:row>253</xdr:row>
      <xdr:rowOff>38100</xdr:rowOff>
    </xdr:to>
    <xdr:pic>
      <xdr:nvPicPr>
        <xdr:cNvPr id="3628" name="Picture 55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2960250"/>
          <a:ext cx="200025" cy="200025"/>
        </a:xfrm>
        <a:prstGeom prst="rect">
          <a:avLst/>
        </a:prstGeom>
        <a:noFill/>
      </xdr:spPr>
    </xdr:pic>
    <xdr:clientData/>
  </xdr:twoCellAnchor>
  <xdr:twoCellAnchor editAs="oneCell">
    <xdr:from>
      <xdr:col>3</xdr:col>
      <xdr:colOff>0</xdr:colOff>
      <xdr:row>253</xdr:row>
      <xdr:rowOff>0</xdr:rowOff>
    </xdr:from>
    <xdr:to>
      <xdr:col>3</xdr:col>
      <xdr:colOff>200025</xdr:colOff>
      <xdr:row>254</xdr:row>
      <xdr:rowOff>38100</xdr:rowOff>
    </xdr:to>
    <xdr:pic>
      <xdr:nvPicPr>
        <xdr:cNvPr id="3629" name="Picture 557"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3122175"/>
          <a:ext cx="200025" cy="200025"/>
        </a:xfrm>
        <a:prstGeom prst="rect">
          <a:avLst/>
        </a:prstGeom>
        <a:noFill/>
      </xdr:spPr>
    </xdr:pic>
    <xdr:clientData/>
  </xdr:twoCellAnchor>
  <xdr:twoCellAnchor editAs="oneCell">
    <xdr:from>
      <xdr:col>4</xdr:col>
      <xdr:colOff>0</xdr:colOff>
      <xdr:row>253</xdr:row>
      <xdr:rowOff>0</xdr:rowOff>
    </xdr:from>
    <xdr:to>
      <xdr:col>4</xdr:col>
      <xdr:colOff>200025</xdr:colOff>
      <xdr:row>254</xdr:row>
      <xdr:rowOff>38100</xdr:rowOff>
    </xdr:to>
    <xdr:pic>
      <xdr:nvPicPr>
        <xdr:cNvPr id="3630" name="Picture 55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3122175"/>
          <a:ext cx="200025" cy="200025"/>
        </a:xfrm>
        <a:prstGeom prst="rect">
          <a:avLst/>
        </a:prstGeom>
        <a:noFill/>
      </xdr:spPr>
    </xdr:pic>
    <xdr:clientData/>
  </xdr:twoCellAnchor>
  <xdr:twoCellAnchor editAs="oneCell">
    <xdr:from>
      <xdr:col>5</xdr:col>
      <xdr:colOff>0</xdr:colOff>
      <xdr:row>253</xdr:row>
      <xdr:rowOff>0</xdr:rowOff>
    </xdr:from>
    <xdr:to>
      <xdr:col>5</xdr:col>
      <xdr:colOff>200025</xdr:colOff>
      <xdr:row>254</xdr:row>
      <xdr:rowOff>38100</xdr:rowOff>
    </xdr:to>
    <xdr:pic>
      <xdr:nvPicPr>
        <xdr:cNvPr id="3631" name="Picture 55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3122175"/>
          <a:ext cx="200025" cy="200025"/>
        </a:xfrm>
        <a:prstGeom prst="rect">
          <a:avLst/>
        </a:prstGeom>
        <a:noFill/>
      </xdr:spPr>
    </xdr:pic>
    <xdr:clientData/>
  </xdr:twoCellAnchor>
  <xdr:twoCellAnchor editAs="oneCell">
    <xdr:from>
      <xdr:col>3</xdr:col>
      <xdr:colOff>0</xdr:colOff>
      <xdr:row>254</xdr:row>
      <xdr:rowOff>0</xdr:rowOff>
    </xdr:from>
    <xdr:to>
      <xdr:col>3</xdr:col>
      <xdr:colOff>200025</xdr:colOff>
      <xdr:row>255</xdr:row>
      <xdr:rowOff>38100</xdr:rowOff>
    </xdr:to>
    <xdr:pic>
      <xdr:nvPicPr>
        <xdr:cNvPr id="3632" name="Picture 560"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3446025"/>
          <a:ext cx="200025" cy="200025"/>
        </a:xfrm>
        <a:prstGeom prst="rect">
          <a:avLst/>
        </a:prstGeom>
        <a:noFill/>
      </xdr:spPr>
    </xdr:pic>
    <xdr:clientData/>
  </xdr:twoCellAnchor>
  <xdr:twoCellAnchor editAs="oneCell">
    <xdr:from>
      <xdr:col>4</xdr:col>
      <xdr:colOff>0</xdr:colOff>
      <xdr:row>254</xdr:row>
      <xdr:rowOff>0</xdr:rowOff>
    </xdr:from>
    <xdr:to>
      <xdr:col>4</xdr:col>
      <xdr:colOff>200025</xdr:colOff>
      <xdr:row>255</xdr:row>
      <xdr:rowOff>38100</xdr:rowOff>
    </xdr:to>
    <xdr:pic>
      <xdr:nvPicPr>
        <xdr:cNvPr id="3633" name="Picture 56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3446025"/>
          <a:ext cx="200025" cy="200025"/>
        </a:xfrm>
        <a:prstGeom prst="rect">
          <a:avLst/>
        </a:prstGeom>
        <a:noFill/>
      </xdr:spPr>
    </xdr:pic>
    <xdr:clientData/>
  </xdr:twoCellAnchor>
  <xdr:twoCellAnchor editAs="oneCell">
    <xdr:from>
      <xdr:col>5</xdr:col>
      <xdr:colOff>0</xdr:colOff>
      <xdr:row>254</xdr:row>
      <xdr:rowOff>0</xdr:rowOff>
    </xdr:from>
    <xdr:to>
      <xdr:col>5</xdr:col>
      <xdr:colOff>200025</xdr:colOff>
      <xdr:row>255</xdr:row>
      <xdr:rowOff>38100</xdr:rowOff>
    </xdr:to>
    <xdr:pic>
      <xdr:nvPicPr>
        <xdr:cNvPr id="3634" name="Picture 56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3446025"/>
          <a:ext cx="200025" cy="200025"/>
        </a:xfrm>
        <a:prstGeom prst="rect">
          <a:avLst/>
        </a:prstGeom>
        <a:noFill/>
      </xdr:spPr>
    </xdr:pic>
    <xdr:clientData/>
  </xdr:twoCellAnchor>
  <xdr:twoCellAnchor editAs="oneCell">
    <xdr:from>
      <xdr:col>3</xdr:col>
      <xdr:colOff>0</xdr:colOff>
      <xdr:row>255</xdr:row>
      <xdr:rowOff>0</xdr:rowOff>
    </xdr:from>
    <xdr:to>
      <xdr:col>3</xdr:col>
      <xdr:colOff>200025</xdr:colOff>
      <xdr:row>256</xdr:row>
      <xdr:rowOff>38100</xdr:rowOff>
    </xdr:to>
    <xdr:pic>
      <xdr:nvPicPr>
        <xdr:cNvPr id="3635" name="Picture 56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3931800"/>
          <a:ext cx="200025" cy="200025"/>
        </a:xfrm>
        <a:prstGeom prst="rect">
          <a:avLst/>
        </a:prstGeom>
        <a:noFill/>
      </xdr:spPr>
    </xdr:pic>
    <xdr:clientData/>
  </xdr:twoCellAnchor>
  <xdr:twoCellAnchor editAs="oneCell">
    <xdr:from>
      <xdr:col>4</xdr:col>
      <xdr:colOff>0</xdr:colOff>
      <xdr:row>255</xdr:row>
      <xdr:rowOff>0</xdr:rowOff>
    </xdr:from>
    <xdr:to>
      <xdr:col>4</xdr:col>
      <xdr:colOff>200025</xdr:colOff>
      <xdr:row>256</xdr:row>
      <xdr:rowOff>38100</xdr:rowOff>
    </xdr:to>
    <xdr:pic>
      <xdr:nvPicPr>
        <xdr:cNvPr id="3636" name="Picture 56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3931800"/>
          <a:ext cx="200025" cy="200025"/>
        </a:xfrm>
        <a:prstGeom prst="rect">
          <a:avLst/>
        </a:prstGeom>
        <a:noFill/>
      </xdr:spPr>
    </xdr:pic>
    <xdr:clientData/>
  </xdr:twoCellAnchor>
  <xdr:twoCellAnchor editAs="oneCell">
    <xdr:from>
      <xdr:col>5</xdr:col>
      <xdr:colOff>0</xdr:colOff>
      <xdr:row>255</xdr:row>
      <xdr:rowOff>0</xdr:rowOff>
    </xdr:from>
    <xdr:to>
      <xdr:col>5</xdr:col>
      <xdr:colOff>200025</xdr:colOff>
      <xdr:row>256</xdr:row>
      <xdr:rowOff>38100</xdr:rowOff>
    </xdr:to>
    <xdr:pic>
      <xdr:nvPicPr>
        <xdr:cNvPr id="3637" name="Picture 56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3931800"/>
          <a:ext cx="200025" cy="200025"/>
        </a:xfrm>
        <a:prstGeom prst="rect">
          <a:avLst/>
        </a:prstGeom>
        <a:noFill/>
      </xdr:spPr>
    </xdr:pic>
    <xdr:clientData/>
  </xdr:twoCellAnchor>
  <xdr:twoCellAnchor editAs="oneCell">
    <xdr:from>
      <xdr:col>3</xdr:col>
      <xdr:colOff>0</xdr:colOff>
      <xdr:row>256</xdr:row>
      <xdr:rowOff>0</xdr:rowOff>
    </xdr:from>
    <xdr:to>
      <xdr:col>3</xdr:col>
      <xdr:colOff>200025</xdr:colOff>
      <xdr:row>257</xdr:row>
      <xdr:rowOff>38100</xdr:rowOff>
    </xdr:to>
    <xdr:pic>
      <xdr:nvPicPr>
        <xdr:cNvPr id="3638" name="Picture 56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4093725"/>
          <a:ext cx="200025" cy="200025"/>
        </a:xfrm>
        <a:prstGeom prst="rect">
          <a:avLst/>
        </a:prstGeom>
        <a:noFill/>
      </xdr:spPr>
    </xdr:pic>
    <xdr:clientData/>
  </xdr:twoCellAnchor>
  <xdr:twoCellAnchor editAs="oneCell">
    <xdr:from>
      <xdr:col>4</xdr:col>
      <xdr:colOff>0</xdr:colOff>
      <xdr:row>256</xdr:row>
      <xdr:rowOff>0</xdr:rowOff>
    </xdr:from>
    <xdr:to>
      <xdr:col>4</xdr:col>
      <xdr:colOff>200025</xdr:colOff>
      <xdr:row>257</xdr:row>
      <xdr:rowOff>38100</xdr:rowOff>
    </xdr:to>
    <xdr:pic>
      <xdr:nvPicPr>
        <xdr:cNvPr id="3639" name="Picture 56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4093725"/>
          <a:ext cx="200025" cy="200025"/>
        </a:xfrm>
        <a:prstGeom prst="rect">
          <a:avLst/>
        </a:prstGeom>
        <a:noFill/>
      </xdr:spPr>
    </xdr:pic>
    <xdr:clientData/>
  </xdr:twoCellAnchor>
  <xdr:twoCellAnchor editAs="oneCell">
    <xdr:from>
      <xdr:col>5</xdr:col>
      <xdr:colOff>0</xdr:colOff>
      <xdr:row>256</xdr:row>
      <xdr:rowOff>0</xdr:rowOff>
    </xdr:from>
    <xdr:to>
      <xdr:col>5</xdr:col>
      <xdr:colOff>200025</xdr:colOff>
      <xdr:row>257</xdr:row>
      <xdr:rowOff>38100</xdr:rowOff>
    </xdr:to>
    <xdr:pic>
      <xdr:nvPicPr>
        <xdr:cNvPr id="3640" name="Picture 56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4093725"/>
          <a:ext cx="200025" cy="200025"/>
        </a:xfrm>
        <a:prstGeom prst="rect">
          <a:avLst/>
        </a:prstGeom>
        <a:noFill/>
      </xdr:spPr>
    </xdr:pic>
    <xdr:clientData/>
  </xdr:twoCellAnchor>
  <xdr:twoCellAnchor editAs="oneCell">
    <xdr:from>
      <xdr:col>3</xdr:col>
      <xdr:colOff>0</xdr:colOff>
      <xdr:row>257</xdr:row>
      <xdr:rowOff>0</xdr:rowOff>
    </xdr:from>
    <xdr:to>
      <xdr:col>3</xdr:col>
      <xdr:colOff>200025</xdr:colOff>
      <xdr:row>258</xdr:row>
      <xdr:rowOff>38100</xdr:rowOff>
    </xdr:to>
    <xdr:pic>
      <xdr:nvPicPr>
        <xdr:cNvPr id="3641" name="Picture 569"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4417575"/>
          <a:ext cx="200025" cy="200025"/>
        </a:xfrm>
        <a:prstGeom prst="rect">
          <a:avLst/>
        </a:prstGeom>
        <a:noFill/>
      </xdr:spPr>
    </xdr:pic>
    <xdr:clientData/>
  </xdr:twoCellAnchor>
  <xdr:twoCellAnchor editAs="oneCell">
    <xdr:from>
      <xdr:col>4</xdr:col>
      <xdr:colOff>0</xdr:colOff>
      <xdr:row>257</xdr:row>
      <xdr:rowOff>0</xdr:rowOff>
    </xdr:from>
    <xdr:to>
      <xdr:col>4</xdr:col>
      <xdr:colOff>200025</xdr:colOff>
      <xdr:row>258</xdr:row>
      <xdr:rowOff>38100</xdr:rowOff>
    </xdr:to>
    <xdr:pic>
      <xdr:nvPicPr>
        <xdr:cNvPr id="3642" name="Picture 57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4417575"/>
          <a:ext cx="200025" cy="200025"/>
        </a:xfrm>
        <a:prstGeom prst="rect">
          <a:avLst/>
        </a:prstGeom>
        <a:noFill/>
      </xdr:spPr>
    </xdr:pic>
    <xdr:clientData/>
  </xdr:twoCellAnchor>
  <xdr:twoCellAnchor editAs="oneCell">
    <xdr:from>
      <xdr:col>5</xdr:col>
      <xdr:colOff>0</xdr:colOff>
      <xdr:row>257</xdr:row>
      <xdr:rowOff>0</xdr:rowOff>
    </xdr:from>
    <xdr:to>
      <xdr:col>5</xdr:col>
      <xdr:colOff>200025</xdr:colOff>
      <xdr:row>258</xdr:row>
      <xdr:rowOff>38100</xdr:rowOff>
    </xdr:to>
    <xdr:pic>
      <xdr:nvPicPr>
        <xdr:cNvPr id="3643" name="Picture 57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4417575"/>
          <a:ext cx="200025" cy="200025"/>
        </a:xfrm>
        <a:prstGeom prst="rect">
          <a:avLst/>
        </a:prstGeom>
        <a:noFill/>
      </xdr:spPr>
    </xdr:pic>
    <xdr:clientData/>
  </xdr:twoCellAnchor>
  <xdr:twoCellAnchor editAs="oneCell">
    <xdr:from>
      <xdr:col>4</xdr:col>
      <xdr:colOff>0</xdr:colOff>
      <xdr:row>258</xdr:row>
      <xdr:rowOff>0</xdr:rowOff>
    </xdr:from>
    <xdr:to>
      <xdr:col>4</xdr:col>
      <xdr:colOff>200025</xdr:colOff>
      <xdr:row>259</xdr:row>
      <xdr:rowOff>38100</xdr:rowOff>
    </xdr:to>
    <xdr:pic>
      <xdr:nvPicPr>
        <xdr:cNvPr id="3644" name="Picture 57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4903350"/>
          <a:ext cx="200025" cy="200025"/>
        </a:xfrm>
        <a:prstGeom prst="rect">
          <a:avLst/>
        </a:prstGeom>
        <a:noFill/>
      </xdr:spPr>
    </xdr:pic>
    <xdr:clientData/>
  </xdr:twoCellAnchor>
  <xdr:twoCellAnchor editAs="oneCell">
    <xdr:from>
      <xdr:col>5</xdr:col>
      <xdr:colOff>0</xdr:colOff>
      <xdr:row>258</xdr:row>
      <xdr:rowOff>0</xdr:rowOff>
    </xdr:from>
    <xdr:to>
      <xdr:col>5</xdr:col>
      <xdr:colOff>200025</xdr:colOff>
      <xdr:row>259</xdr:row>
      <xdr:rowOff>38100</xdr:rowOff>
    </xdr:to>
    <xdr:pic>
      <xdr:nvPicPr>
        <xdr:cNvPr id="3645" name="Picture 57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4903350"/>
          <a:ext cx="200025" cy="200025"/>
        </a:xfrm>
        <a:prstGeom prst="rect">
          <a:avLst/>
        </a:prstGeom>
        <a:noFill/>
      </xdr:spPr>
    </xdr:pic>
    <xdr:clientData/>
  </xdr:twoCellAnchor>
  <xdr:twoCellAnchor editAs="oneCell">
    <xdr:from>
      <xdr:col>4</xdr:col>
      <xdr:colOff>0</xdr:colOff>
      <xdr:row>259</xdr:row>
      <xdr:rowOff>0</xdr:rowOff>
    </xdr:from>
    <xdr:to>
      <xdr:col>4</xdr:col>
      <xdr:colOff>200025</xdr:colOff>
      <xdr:row>260</xdr:row>
      <xdr:rowOff>38100</xdr:rowOff>
    </xdr:to>
    <xdr:pic>
      <xdr:nvPicPr>
        <xdr:cNvPr id="3646" name="Picture 57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5065275"/>
          <a:ext cx="200025" cy="200025"/>
        </a:xfrm>
        <a:prstGeom prst="rect">
          <a:avLst/>
        </a:prstGeom>
        <a:noFill/>
      </xdr:spPr>
    </xdr:pic>
    <xdr:clientData/>
  </xdr:twoCellAnchor>
  <xdr:twoCellAnchor editAs="oneCell">
    <xdr:from>
      <xdr:col>5</xdr:col>
      <xdr:colOff>0</xdr:colOff>
      <xdr:row>259</xdr:row>
      <xdr:rowOff>0</xdr:rowOff>
    </xdr:from>
    <xdr:to>
      <xdr:col>5</xdr:col>
      <xdr:colOff>200025</xdr:colOff>
      <xdr:row>260</xdr:row>
      <xdr:rowOff>38100</xdr:rowOff>
    </xdr:to>
    <xdr:pic>
      <xdr:nvPicPr>
        <xdr:cNvPr id="3647" name="Picture 57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5065275"/>
          <a:ext cx="200025" cy="200025"/>
        </a:xfrm>
        <a:prstGeom prst="rect">
          <a:avLst/>
        </a:prstGeom>
        <a:noFill/>
      </xdr:spPr>
    </xdr:pic>
    <xdr:clientData/>
  </xdr:twoCellAnchor>
  <xdr:twoCellAnchor editAs="oneCell">
    <xdr:from>
      <xdr:col>4</xdr:col>
      <xdr:colOff>0</xdr:colOff>
      <xdr:row>260</xdr:row>
      <xdr:rowOff>0</xdr:rowOff>
    </xdr:from>
    <xdr:to>
      <xdr:col>4</xdr:col>
      <xdr:colOff>200025</xdr:colOff>
      <xdr:row>261</xdr:row>
      <xdr:rowOff>38100</xdr:rowOff>
    </xdr:to>
    <xdr:pic>
      <xdr:nvPicPr>
        <xdr:cNvPr id="3648" name="Picture 57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5227200"/>
          <a:ext cx="200025" cy="200025"/>
        </a:xfrm>
        <a:prstGeom prst="rect">
          <a:avLst/>
        </a:prstGeom>
        <a:noFill/>
      </xdr:spPr>
    </xdr:pic>
    <xdr:clientData/>
  </xdr:twoCellAnchor>
  <xdr:twoCellAnchor editAs="oneCell">
    <xdr:from>
      <xdr:col>5</xdr:col>
      <xdr:colOff>0</xdr:colOff>
      <xdr:row>260</xdr:row>
      <xdr:rowOff>0</xdr:rowOff>
    </xdr:from>
    <xdr:to>
      <xdr:col>5</xdr:col>
      <xdr:colOff>200025</xdr:colOff>
      <xdr:row>261</xdr:row>
      <xdr:rowOff>38100</xdr:rowOff>
    </xdr:to>
    <xdr:pic>
      <xdr:nvPicPr>
        <xdr:cNvPr id="3649" name="Picture 57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5227200"/>
          <a:ext cx="200025" cy="200025"/>
        </a:xfrm>
        <a:prstGeom prst="rect">
          <a:avLst/>
        </a:prstGeom>
        <a:noFill/>
      </xdr:spPr>
    </xdr:pic>
    <xdr:clientData/>
  </xdr:twoCellAnchor>
  <xdr:twoCellAnchor editAs="oneCell">
    <xdr:from>
      <xdr:col>4</xdr:col>
      <xdr:colOff>0</xdr:colOff>
      <xdr:row>261</xdr:row>
      <xdr:rowOff>0</xdr:rowOff>
    </xdr:from>
    <xdr:to>
      <xdr:col>4</xdr:col>
      <xdr:colOff>200025</xdr:colOff>
      <xdr:row>262</xdr:row>
      <xdr:rowOff>38100</xdr:rowOff>
    </xdr:to>
    <xdr:pic>
      <xdr:nvPicPr>
        <xdr:cNvPr id="3650" name="Picture 57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5389125"/>
          <a:ext cx="200025" cy="200025"/>
        </a:xfrm>
        <a:prstGeom prst="rect">
          <a:avLst/>
        </a:prstGeom>
        <a:noFill/>
      </xdr:spPr>
    </xdr:pic>
    <xdr:clientData/>
  </xdr:twoCellAnchor>
  <xdr:twoCellAnchor editAs="oneCell">
    <xdr:from>
      <xdr:col>5</xdr:col>
      <xdr:colOff>0</xdr:colOff>
      <xdr:row>261</xdr:row>
      <xdr:rowOff>0</xdr:rowOff>
    </xdr:from>
    <xdr:to>
      <xdr:col>5</xdr:col>
      <xdr:colOff>200025</xdr:colOff>
      <xdr:row>262</xdr:row>
      <xdr:rowOff>38100</xdr:rowOff>
    </xdr:to>
    <xdr:pic>
      <xdr:nvPicPr>
        <xdr:cNvPr id="3651" name="Picture 57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5389125"/>
          <a:ext cx="200025" cy="200025"/>
        </a:xfrm>
        <a:prstGeom prst="rect">
          <a:avLst/>
        </a:prstGeom>
        <a:noFill/>
      </xdr:spPr>
    </xdr:pic>
    <xdr:clientData/>
  </xdr:twoCellAnchor>
  <xdr:twoCellAnchor editAs="oneCell">
    <xdr:from>
      <xdr:col>4</xdr:col>
      <xdr:colOff>0</xdr:colOff>
      <xdr:row>262</xdr:row>
      <xdr:rowOff>0</xdr:rowOff>
    </xdr:from>
    <xdr:to>
      <xdr:col>4</xdr:col>
      <xdr:colOff>200025</xdr:colOff>
      <xdr:row>263</xdr:row>
      <xdr:rowOff>38100</xdr:rowOff>
    </xdr:to>
    <xdr:pic>
      <xdr:nvPicPr>
        <xdr:cNvPr id="3652" name="Picture 58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5712975"/>
          <a:ext cx="200025" cy="200025"/>
        </a:xfrm>
        <a:prstGeom prst="rect">
          <a:avLst/>
        </a:prstGeom>
        <a:noFill/>
      </xdr:spPr>
    </xdr:pic>
    <xdr:clientData/>
  </xdr:twoCellAnchor>
  <xdr:twoCellAnchor editAs="oneCell">
    <xdr:from>
      <xdr:col>5</xdr:col>
      <xdr:colOff>0</xdr:colOff>
      <xdr:row>262</xdr:row>
      <xdr:rowOff>0</xdr:rowOff>
    </xdr:from>
    <xdr:to>
      <xdr:col>5</xdr:col>
      <xdr:colOff>200025</xdr:colOff>
      <xdr:row>263</xdr:row>
      <xdr:rowOff>38100</xdr:rowOff>
    </xdr:to>
    <xdr:pic>
      <xdr:nvPicPr>
        <xdr:cNvPr id="3653" name="Picture 58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5712975"/>
          <a:ext cx="200025" cy="200025"/>
        </a:xfrm>
        <a:prstGeom prst="rect">
          <a:avLst/>
        </a:prstGeom>
        <a:noFill/>
      </xdr:spPr>
    </xdr:pic>
    <xdr:clientData/>
  </xdr:twoCellAnchor>
  <xdr:twoCellAnchor editAs="oneCell">
    <xdr:from>
      <xdr:col>4</xdr:col>
      <xdr:colOff>0</xdr:colOff>
      <xdr:row>263</xdr:row>
      <xdr:rowOff>0</xdr:rowOff>
    </xdr:from>
    <xdr:to>
      <xdr:col>4</xdr:col>
      <xdr:colOff>200025</xdr:colOff>
      <xdr:row>264</xdr:row>
      <xdr:rowOff>38100</xdr:rowOff>
    </xdr:to>
    <xdr:pic>
      <xdr:nvPicPr>
        <xdr:cNvPr id="3654" name="Picture 58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5874900"/>
          <a:ext cx="200025" cy="200025"/>
        </a:xfrm>
        <a:prstGeom prst="rect">
          <a:avLst/>
        </a:prstGeom>
        <a:noFill/>
      </xdr:spPr>
    </xdr:pic>
    <xdr:clientData/>
  </xdr:twoCellAnchor>
  <xdr:twoCellAnchor editAs="oneCell">
    <xdr:from>
      <xdr:col>5</xdr:col>
      <xdr:colOff>0</xdr:colOff>
      <xdr:row>263</xdr:row>
      <xdr:rowOff>0</xdr:rowOff>
    </xdr:from>
    <xdr:to>
      <xdr:col>5</xdr:col>
      <xdr:colOff>200025</xdr:colOff>
      <xdr:row>264</xdr:row>
      <xdr:rowOff>38100</xdr:rowOff>
    </xdr:to>
    <xdr:pic>
      <xdr:nvPicPr>
        <xdr:cNvPr id="3655" name="Picture 58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5874900"/>
          <a:ext cx="200025" cy="200025"/>
        </a:xfrm>
        <a:prstGeom prst="rect">
          <a:avLst/>
        </a:prstGeom>
        <a:noFill/>
      </xdr:spPr>
    </xdr:pic>
    <xdr:clientData/>
  </xdr:twoCellAnchor>
  <xdr:twoCellAnchor editAs="oneCell">
    <xdr:from>
      <xdr:col>4</xdr:col>
      <xdr:colOff>0</xdr:colOff>
      <xdr:row>264</xdr:row>
      <xdr:rowOff>0</xdr:rowOff>
    </xdr:from>
    <xdr:to>
      <xdr:col>4</xdr:col>
      <xdr:colOff>200025</xdr:colOff>
      <xdr:row>265</xdr:row>
      <xdr:rowOff>38100</xdr:rowOff>
    </xdr:to>
    <xdr:pic>
      <xdr:nvPicPr>
        <xdr:cNvPr id="3656" name="Picture 584"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66036825"/>
          <a:ext cx="200025" cy="200025"/>
        </a:xfrm>
        <a:prstGeom prst="rect">
          <a:avLst/>
        </a:prstGeom>
        <a:noFill/>
      </xdr:spPr>
    </xdr:pic>
    <xdr:clientData/>
  </xdr:twoCellAnchor>
  <xdr:twoCellAnchor editAs="oneCell">
    <xdr:from>
      <xdr:col>5</xdr:col>
      <xdr:colOff>0</xdr:colOff>
      <xdr:row>264</xdr:row>
      <xdr:rowOff>0</xdr:rowOff>
    </xdr:from>
    <xdr:to>
      <xdr:col>5</xdr:col>
      <xdr:colOff>200025</xdr:colOff>
      <xdr:row>265</xdr:row>
      <xdr:rowOff>38100</xdr:rowOff>
    </xdr:to>
    <xdr:pic>
      <xdr:nvPicPr>
        <xdr:cNvPr id="3657" name="Picture 58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6036825"/>
          <a:ext cx="200025" cy="200025"/>
        </a:xfrm>
        <a:prstGeom prst="rect">
          <a:avLst/>
        </a:prstGeom>
        <a:noFill/>
      </xdr:spPr>
    </xdr:pic>
    <xdr:clientData/>
  </xdr:twoCellAnchor>
  <xdr:twoCellAnchor editAs="oneCell">
    <xdr:from>
      <xdr:col>3</xdr:col>
      <xdr:colOff>0</xdr:colOff>
      <xdr:row>265</xdr:row>
      <xdr:rowOff>0</xdr:rowOff>
    </xdr:from>
    <xdr:to>
      <xdr:col>3</xdr:col>
      <xdr:colOff>200025</xdr:colOff>
      <xdr:row>266</xdr:row>
      <xdr:rowOff>38100</xdr:rowOff>
    </xdr:to>
    <xdr:pic>
      <xdr:nvPicPr>
        <xdr:cNvPr id="3658" name="Picture 58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6198750"/>
          <a:ext cx="200025" cy="200025"/>
        </a:xfrm>
        <a:prstGeom prst="rect">
          <a:avLst/>
        </a:prstGeom>
        <a:noFill/>
      </xdr:spPr>
    </xdr:pic>
    <xdr:clientData/>
  </xdr:twoCellAnchor>
  <xdr:twoCellAnchor editAs="oneCell">
    <xdr:from>
      <xdr:col>4</xdr:col>
      <xdr:colOff>0</xdr:colOff>
      <xdr:row>265</xdr:row>
      <xdr:rowOff>0</xdr:rowOff>
    </xdr:from>
    <xdr:to>
      <xdr:col>4</xdr:col>
      <xdr:colOff>200025</xdr:colOff>
      <xdr:row>266</xdr:row>
      <xdr:rowOff>38100</xdr:rowOff>
    </xdr:to>
    <xdr:pic>
      <xdr:nvPicPr>
        <xdr:cNvPr id="3659" name="Picture 58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6198750"/>
          <a:ext cx="200025" cy="200025"/>
        </a:xfrm>
        <a:prstGeom prst="rect">
          <a:avLst/>
        </a:prstGeom>
        <a:noFill/>
      </xdr:spPr>
    </xdr:pic>
    <xdr:clientData/>
  </xdr:twoCellAnchor>
  <xdr:twoCellAnchor editAs="oneCell">
    <xdr:from>
      <xdr:col>5</xdr:col>
      <xdr:colOff>0</xdr:colOff>
      <xdr:row>265</xdr:row>
      <xdr:rowOff>0</xdr:rowOff>
    </xdr:from>
    <xdr:to>
      <xdr:col>5</xdr:col>
      <xdr:colOff>200025</xdr:colOff>
      <xdr:row>266</xdr:row>
      <xdr:rowOff>38100</xdr:rowOff>
    </xdr:to>
    <xdr:pic>
      <xdr:nvPicPr>
        <xdr:cNvPr id="3660" name="Picture 58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66198750"/>
          <a:ext cx="200025" cy="200025"/>
        </a:xfrm>
        <a:prstGeom prst="rect">
          <a:avLst/>
        </a:prstGeom>
        <a:noFill/>
      </xdr:spPr>
    </xdr:pic>
    <xdr:clientData/>
  </xdr:twoCellAnchor>
  <xdr:twoCellAnchor editAs="oneCell">
    <xdr:from>
      <xdr:col>4</xdr:col>
      <xdr:colOff>0</xdr:colOff>
      <xdr:row>266</xdr:row>
      <xdr:rowOff>0</xdr:rowOff>
    </xdr:from>
    <xdr:to>
      <xdr:col>4</xdr:col>
      <xdr:colOff>200025</xdr:colOff>
      <xdr:row>267</xdr:row>
      <xdr:rowOff>38100</xdr:rowOff>
    </xdr:to>
    <xdr:pic>
      <xdr:nvPicPr>
        <xdr:cNvPr id="3661" name="Picture 58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6522600"/>
          <a:ext cx="200025" cy="200025"/>
        </a:xfrm>
        <a:prstGeom prst="rect">
          <a:avLst/>
        </a:prstGeom>
        <a:noFill/>
      </xdr:spPr>
    </xdr:pic>
    <xdr:clientData/>
  </xdr:twoCellAnchor>
  <xdr:twoCellAnchor editAs="oneCell">
    <xdr:from>
      <xdr:col>5</xdr:col>
      <xdr:colOff>0</xdr:colOff>
      <xdr:row>266</xdr:row>
      <xdr:rowOff>0</xdr:rowOff>
    </xdr:from>
    <xdr:to>
      <xdr:col>5</xdr:col>
      <xdr:colOff>200025</xdr:colOff>
      <xdr:row>267</xdr:row>
      <xdr:rowOff>38100</xdr:rowOff>
    </xdr:to>
    <xdr:pic>
      <xdr:nvPicPr>
        <xdr:cNvPr id="3662" name="Picture 59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6522600"/>
          <a:ext cx="200025" cy="200025"/>
        </a:xfrm>
        <a:prstGeom prst="rect">
          <a:avLst/>
        </a:prstGeom>
        <a:noFill/>
      </xdr:spPr>
    </xdr:pic>
    <xdr:clientData/>
  </xdr:twoCellAnchor>
  <xdr:twoCellAnchor editAs="oneCell">
    <xdr:from>
      <xdr:col>4</xdr:col>
      <xdr:colOff>0</xdr:colOff>
      <xdr:row>267</xdr:row>
      <xdr:rowOff>0</xdr:rowOff>
    </xdr:from>
    <xdr:to>
      <xdr:col>4</xdr:col>
      <xdr:colOff>200025</xdr:colOff>
      <xdr:row>268</xdr:row>
      <xdr:rowOff>38100</xdr:rowOff>
    </xdr:to>
    <xdr:pic>
      <xdr:nvPicPr>
        <xdr:cNvPr id="3663" name="Picture 59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6684525"/>
          <a:ext cx="200025" cy="200025"/>
        </a:xfrm>
        <a:prstGeom prst="rect">
          <a:avLst/>
        </a:prstGeom>
        <a:noFill/>
      </xdr:spPr>
    </xdr:pic>
    <xdr:clientData/>
  </xdr:twoCellAnchor>
  <xdr:twoCellAnchor editAs="oneCell">
    <xdr:from>
      <xdr:col>5</xdr:col>
      <xdr:colOff>0</xdr:colOff>
      <xdr:row>267</xdr:row>
      <xdr:rowOff>0</xdr:rowOff>
    </xdr:from>
    <xdr:to>
      <xdr:col>5</xdr:col>
      <xdr:colOff>200025</xdr:colOff>
      <xdr:row>268</xdr:row>
      <xdr:rowOff>38100</xdr:rowOff>
    </xdr:to>
    <xdr:pic>
      <xdr:nvPicPr>
        <xdr:cNvPr id="3664" name="Picture 59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6684525"/>
          <a:ext cx="200025" cy="200025"/>
        </a:xfrm>
        <a:prstGeom prst="rect">
          <a:avLst/>
        </a:prstGeom>
        <a:noFill/>
      </xdr:spPr>
    </xdr:pic>
    <xdr:clientData/>
  </xdr:twoCellAnchor>
  <xdr:twoCellAnchor editAs="oneCell">
    <xdr:from>
      <xdr:col>4</xdr:col>
      <xdr:colOff>0</xdr:colOff>
      <xdr:row>268</xdr:row>
      <xdr:rowOff>0</xdr:rowOff>
    </xdr:from>
    <xdr:to>
      <xdr:col>4</xdr:col>
      <xdr:colOff>200025</xdr:colOff>
      <xdr:row>269</xdr:row>
      <xdr:rowOff>38100</xdr:rowOff>
    </xdr:to>
    <xdr:pic>
      <xdr:nvPicPr>
        <xdr:cNvPr id="3665" name="Picture 59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6846450"/>
          <a:ext cx="200025" cy="200025"/>
        </a:xfrm>
        <a:prstGeom prst="rect">
          <a:avLst/>
        </a:prstGeom>
        <a:noFill/>
      </xdr:spPr>
    </xdr:pic>
    <xdr:clientData/>
  </xdr:twoCellAnchor>
  <xdr:twoCellAnchor editAs="oneCell">
    <xdr:from>
      <xdr:col>5</xdr:col>
      <xdr:colOff>0</xdr:colOff>
      <xdr:row>268</xdr:row>
      <xdr:rowOff>0</xdr:rowOff>
    </xdr:from>
    <xdr:to>
      <xdr:col>5</xdr:col>
      <xdr:colOff>200025</xdr:colOff>
      <xdr:row>269</xdr:row>
      <xdr:rowOff>38100</xdr:rowOff>
    </xdr:to>
    <xdr:pic>
      <xdr:nvPicPr>
        <xdr:cNvPr id="3666" name="Picture 59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6846450"/>
          <a:ext cx="200025" cy="200025"/>
        </a:xfrm>
        <a:prstGeom prst="rect">
          <a:avLst/>
        </a:prstGeom>
        <a:noFill/>
      </xdr:spPr>
    </xdr:pic>
    <xdr:clientData/>
  </xdr:twoCellAnchor>
  <xdr:twoCellAnchor editAs="oneCell">
    <xdr:from>
      <xdr:col>3</xdr:col>
      <xdr:colOff>0</xdr:colOff>
      <xdr:row>269</xdr:row>
      <xdr:rowOff>0</xdr:rowOff>
    </xdr:from>
    <xdr:to>
      <xdr:col>3</xdr:col>
      <xdr:colOff>200025</xdr:colOff>
      <xdr:row>270</xdr:row>
      <xdr:rowOff>38100</xdr:rowOff>
    </xdr:to>
    <xdr:pic>
      <xdr:nvPicPr>
        <xdr:cNvPr id="3667" name="Picture 59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7332225"/>
          <a:ext cx="200025" cy="200025"/>
        </a:xfrm>
        <a:prstGeom prst="rect">
          <a:avLst/>
        </a:prstGeom>
        <a:noFill/>
      </xdr:spPr>
    </xdr:pic>
    <xdr:clientData/>
  </xdr:twoCellAnchor>
  <xdr:twoCellAnchor editAs="oneCell">
    <xdr:from>
      <xdr:col>4</xdr:col>
      <xdr:colOff>0</xdr:colOff>
      <xdr:row>269</xdr:row>
      <xdr:rowOff>0</xdr:rowOff>
    </xdr:from>
    <xdr:to>
      <xdr:col>4</xdr:col>
      <xdr:colOff>200025</xdr:colOff>
      <xdr:row>270</xdr:row>
      <xdr:rowOff>38100</xdr:rowOff>
    </xdr:to>
    <xdr:pic>
      <xdr:nvPicPr>
        <xdr:cNvPr id="3668" name="Picture 59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7332225"/>
          <a:ext cx="200025" cy="200025"/>
        </a:xfrm>
        <a:prstGeom prst="rect">
          <a:avLst/>
        </a:prstGeom>
        <a:noFill/>
      </xdr:spPr>
    </xdr:pic>
    <xdr:clientData/>
  </xdr:twoCellAnchor>
  <xdr:twoCellAnchor editAs="oneCell">
    <xdr:from>
      <xdr:col>5</xdr:col>
      <xdr:colOff>0</xdr:colOff>
      <xdr:row>269</xdr:row>
      <xdr:rowOff>0</xdr:rowOff>
    </xdr:from>
    <xdr:to>
      <xdr:col>5</xdr:col>
      <xdr:colOff>200025</xdr:colOff>
      <xdr:row>270</xdr:row>
      <xdr:rowOff>38100</xdr:rowOff>
    </xdr:to>
    <xdr:pic>
      <xdr:nvPicPr>
        <xdr:cNvPr id="3669" name="Picture 59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67332225"/>
          <a:ext cx="200025" cy="200025"/>
        </a:xfrm>
        <a:prstGeom prst="rect">
          <a:avLst/>
        </a:prstGeom>
        <a:noFill/>
      </xdr:spPr>
    </xdr:pic>
    <xdr:clientData/>
  </xdr:twoCellAnchor>
  <xdr:twoCellAnchor editAs="oneCell">
    <xdr:from>
      <xdr:col>4</xdr:col>
      <xdr:colOff>0</xdr:colOff>
      <xdr:row>270</xdr:row>
      <xdr:rowOff>0</xdr:rowOff>
    </xdr:from>
    <xdr:to>
      <xdr:col>4</xdr:col>
      <xdr:colOff>200025</xdr:colOff>
      <xdr:row>271</xdr:row>
      <xdr:rowOff>38100</xdr:rowOff>
    </xdr:to>
    <xdr:pic>
      <xdr:nvPicPr>
        <xdr:cNvPr id="3670" name="Picture 59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7818000"/>
          <a:ext cx="200025" cy="200025"/>
        </a:xfrm>
        <a:prstGeom prst="rect">
          <a:avLst/>
        </a:prstGeom>
        <a:noFill/>
      </xdr:spPr>
    </xdr:pic>
    <xdr:clientData/>
  </xdr:twoCellAnchor>
  <xdr:twoCellAnchor editAs="oneCell">
    <xdr:from>
      <xdr:col>5</xdr:col>
      <xdr:colOff>0</xdr:colOff>
      <xdr:row>270</xdr:row>
      <xdr:rowOff>0</xdr:rowOff>
    </xdr:from>
    <xdr:to>
      <xdr:col>5</xdr:col>
      <xdr:colOff>200025</xdr:colOff>
      <xdr:row>271</xdr:row>
      <xdr:rowOff>38100</xdr:rowOff>
    </xdr:to>
    <xdr:pic>
      <xdr:nvPicPr>
        <xdr:cNvPr id="3671" name="Picture 59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7818000"/>
          <a:ext cx="200025" cy="200025"/>
        </a:xfrm>
        <a:prstGeom prst="rect">
          <a:avLst/>
        </a:prstGeom>
        <a:noFill/>
      </xdr:spPr>
    </xdr:pic>
    <xdr:clientData/>
  </xdr:twoCellAnchor>
  <xdr:twoCellAnchor editAs="oneCell">
    <xdr:from>
      <xdr:col>4</xdr:col>
      <xdr:colOff>0</xdr:colOff>
      <xdr:row>271</xdr:row>
      <xdr:rowOff>0</xdr:rowOff>
    </xdr:from>
    <xdr:to>
      <xdr:col>4</xdr:col>
      <xdr:colOff>200025</xdr:colOff>
      <xdr:row>272</xdr:row>
      <xdr:rowOff>38100</xdr:rowOff>
    </xdr:to>
    <xdr:pic>
      <xdr:nvPicPr>
        <xdr:cNvPr id="3672" name="Picture 60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8303775"/>
          <a:ext cx="200025" cy="200025"/>
        </a:xfrm>
        <a:prstGeom prst="rect">
          <a:avLst/>
        </a:prstGeom>
        <a:noFill/>
      </xdr:spPr>
    </xdr:pic>
    <xdr:clientData/>
  </xdr:twoCellAnchor>
  <xdr:twoCellAnchor editAs="oneCell">
    <xdr:from>
      <xdr:col>5</xdr:col>
      <xdr:colOff>0</xdr:colOff>
      <xdr:row>271</xdr:row>
      <xdr:rowOff>0</xdr:rowOff>
    </xdr:from>
    <xdr:to>
      <xdr:col>5</xdr:col>
      <xdr:colOff>200025</xdr:colOff>
      <xdr:row>272</xdr:row>
      <xdr:rowOff>38100</xdr:rowOff>
    </xdr:to>
    <xdr:pic>
      <xdr:nvPicPr>
        <xdr:cNvPr id="3673" name="Picture 60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8303775"/>
          <a:ext cx="200025" cy="200025"/>
        </a:xfrm>
        <a:prstGeom prst="rect">
          <a:avLst/>
        </a:prstGeom>
        <a:noFill/>
      </xdr:spPr>
    </xdr:pic>
    <xdr:clientData/>
  </xdr:twoCellAnchor>
  <xdr:twoCellAnchor editAs="oneCell">
    <xdr:from>
      <xdr:col>3</xdr:col>
      <xdr:colOff>0</xdr:colOff>
      <xdr:row>272</xdr:row>
      <xdr:rowOff>0</xdr:rowOff>
    </xdr:from>
    <xdr:to>
      <xdr:col>3</xdr:col>
      <xdr:colOff>200025</xdr:colOff>
      <xdr:row>273</xdr:row>
      <xdr:rowOff>38100</xdr:rowOff>
    </xdr:to>
    <xdr:pic>
      <xdr:nvPicPr>
        <xdr:cNvPr id="3674" name="Picture 60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8789550"/>
          <a:ext cx="200025" cy="200025"/>
        </a:xfrm>
        <a:prstGeom prst="rect">
          <a:avLst/>
        </a:prstGeom>
        <a:noFill/>
      </xdr:spPr>
    </xdr:pic>
    <xdr:clientData/>
  </xdr:twoCellAnchor>
  <xdr:twoCellAnchor editAs="oneCell">
    <xdr:from>
      <xdr:col>4</xdr:col>
      <xdr:colOff>0</xdr:colOff>
      <xdr:row>272</xdr:row>
      <xdr:rowOff>0</xdr:rowOff>
    </xdr:from>
    <xdr:to>
      <xdr:col>4</xdr:col>
      <xdr:colOff>200025</xdr:colOff>
      <xdr:row>273</xdr:row>
      <xdr:rowOff>38100</xdr:rowOff>
    </xdr:to>
    <xdr:pic>
      <xdr:nvPicPr>
        <xdr:cNvPr id="3675" name="Picture 60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8789550"/>
          <a:ext cx="200025" cy="200025"/>
        </a:xfrm>
        <a:prstGeom prst="rect">
          <a:avLst/>
        </a:prstGeom>
        <a:noFill/>
      </xdr:spPr>
    </xdr:pic>
    <xdr:clientData/>
  </xdr:twoCellAnchor>
  <xdr:twoCellAnchor editAs="oneCell">
    <xdr:from>
      <xdr:col>5</xdr:col>
      <xdr:colOff>0</xdr:colOff>
      <xdr:row>272</xdr:row>
      <xdr:rowOff>0</xdr:rowOff>
    </xdr:from>
    <xdr:to>
      <xdr:col>5</xdr:col>
      <xdr:colOff>200025</xdr:colOff>
      <xdr:row>273</xdr:row>
      <xdr:rowOff>38100</xdr:rowOff>
    </xdr:to>
    <xdr:pic>
      <xdr:nvPicPr>
        <xdr:cNvPr id="3676" name="Picture 604"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68789550"/>
          <a:ext cx="200025" cy="200025"/>
        </a:xfrm>
        <a:prstGeom prst="rect">
          <a:avLst/>
        </a:prstGeom>
        <a:noFill/>
      </xdr:spPr>
    </xdr:pic>
    <xdr:clientData/>
  </xdr:twoCellAnchor>
  <xdr:twoCellAnchor editAs="oneCell">
    <xdr:from>
      <xdr:col>3</xdr:col>
      <xdr:colOff>0</xdr:colOff>
      <xdr:row>273</xdr:row>
      <xdr:rowOff>0</xdr:rowOff>
    </xdr:from>
    <xdr:to>
      <xdr:col>3</xdr:col>
      <xdr:colOff>200025</xdr:colOff>
      <xdr:row>274</xdr:row>
      <xdr:rowOff>38100</xdr:rowOff>
    </xdr:to>
    <xdr:pic>
      <xdr:nvPicPr>
        <xdr:cNvPr id="3677" name="Picture 60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9113400"/>
          <a:ext cx="200025" cy="200025"/>
        </a:xfrm>
        <a:prstGeom prst="rect">
          <a:avLst/>
        </a:prstGeom>
        <a:noFill/>
      </xdr:spPr>
    </xdr:pic>
    <xdr:clientData/>
  </xdr:twoCellAnchor>
  <xdr:twoCellAnchor editAs="oneCell">
    <xdr:from>
      <xdr:col>4</xdr:col>
      <xdr:colOff>0</xdr:colOff>
      <xdr:row>273</xdr:row>
      <xdr:rowOff>0</xdr:rowOff>
    </xdr:from>
    <xdr:to>
      <xdr:col>4</xdr:col>
      <xdr:colOff>200025</xdr:colOff>
      <xdr:row>274</xdr:row>
      <xdr:rowOff>38100</xdr:rowOff>
    </xdr:to>
    <xdr:pic>
      <xdr:nvPicPr>
        <xdr:cNvPr id="3678" name="Picture 60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9113400"/>
          <a:ext cx="200025" cy="200025"/>
        </a:xfrm>
        <a:prstGeom prst="rect">
          <a:avLst/>
        </a:prstGeom>
        <a:noFill/>
      </xdr:spPr>
    </xdr:pic>
    <xdr:clientData/>
  </xdr:twoCellAnchor>
  <xdr:twoCellAnchor editAs="oneCell">
    <xdr:from>
      <xdr:col>5</xdr:col>
      <xdr:colOff>0</xdr:colOff>
      <xdr:row>273</xdr:row>
      <xdr:rowOff>0</xdr:rowOff>
    </xdr:from>
    <xdr:to>
      <xdr:col>5</xdr:col>
      <xdr:colOff>200025</xdr:colOff>
      <xdr:row>274</xdr:row>
      <xdr:rowOff>38100</xdr:rowOff>
    </xdr:to>
    <xdr:pic>
      <xdr:nvPicPr>
        <xdr:cNvPr id="3679" name="Picture 607"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69113400"/>
          <a:ext cx="200025" cy="200025"/>
        </a:xfrm>
        <a:prstGeom prst="rect">
          <a:avLst/>
        </a:prstGeom>
        <a:noFill/>
      </xdr:spPr>
    </xdr:pic>
    <xdr:clientData/>
  </xdr:twoCellAnchor>
  <xdr:twoCellAnchor editAs="oneCell">
    <xdr:from>
      <xdr:col>3</xdr:col>
      <xdr:colOff>0</xdr:colOff>
      <xdr:row>274</xdr:row>
      <xdr:rowOff>0</xdr:rowOff>
    </xdr:from>
    <xdr:to>
      <xdr:col>3</xdr:col>
      <xdr:colOff>200025</xdr:colOff>
      <xdr:row>275</xdr:row>
      <xdr:rowOff>38100</xdr:rowOff>
    </xdr:to>
    <xdr:pic>
      <xdr:nvPicPr>
        <xdr:cNvPr id="3680" name="Picture 60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9275325"/>
          <a:ext cx="200025" cy="200025"/>
        </a:xfrm>
        <a:prstGeom prst="rect">
          <a:avLst/>
        </a:prstGeom>
        <a:noFill/>
      </xdr:spPr>
    </xdr:pic>
    <xdr:clientData/>
  </xdr:twoCellAnchor>
  <xdr:twoCellAnchor editAs="oneCell">
    <xdr:from>
      <xdr:col>4</xdr:col>
      <xdr:colOff>0</xdr:colOff>
      <xdr:row>274</xdr:row>
      <xdr:rowOff>0</xdr:rowOff>
    </xdr:from>
    <xdr:to>
      <xdr:col>4</xdr:col>
      <xdr:colOff>200025</xdr:colOff>
      <xdr:row>275</xdr:row>
      <xdr:rowOff>38100</xdr:rowOff>
    </xdr:to>
    <xdr:pic>
      <xdr:nvPicPr>
        <xdr:cNvPr id="3681" name="Picture 60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9275325"/>
          <a:ext cx="200025" cy="200025"/>
        </a:xfrm>
        <a:prstGeom prst="rect">
          <a:avLst/>
        </a:prstGeom>
        <a:noFill/>
      </xdr:spPr>
    </xdr:pic>
    <xdr:clientData/>
  </xdr:twoCellAnchor>
  <xdr:twoCellAnchor editAs="oneCell">
    <xdr:from>
      <xdr:col>5</xdr:col>
      <xdr:colOff>0</xdr:colOff>
      <xdr:row>274</xdr:row>
      <xdr:rowOff>0</xdr:rowOff>
    </xdr:from>
    <xdr:to>
      <xdr:col>5</xdr:col>
      <xdr:colOff>200025</xdr:colOff>
      <xdr:row>275</xdr:row>
      <xdr:rowOff>38100</xdr:rowOff>
    </xdr:to>
    <xdr:pic>
      <xdr:nvPicPr>
        <xdr:cNvPr id="3682" name="Picture 61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69275325"/>
          <a:ext cx="200025" cy="200025"/>
        </a:xfrm>
        <a:prstGeom prst="rect">
          <a:avLst/>
        </a:prstGeom>
        <a:noFill/>
      </xdr:spPr>
    </xdr:pic>
    <xdr:clientData/>
  </xdr:twoCellAnchor>
  <xdr:twoCellAnchor editAs="oneCell">
    <xdr:from>
      <xdr:col>3</xdr:col>
      <xdr:colOff>0</xdr:colOff>
      <xdr:row>275</xdr:row>
      <xdr:rowOff>0</xdr:rowOff>
    </xdr:from>
    <xdr:to>
      <xdr:col>3</xdr:col>
      <xdr:colOff>200025</xdr:colOff>
      <xdr:row>276</xdr:row>
      <xdr:rowOff>38100</xdr:rowOff>
    </xdr:to>
    <xdr:pic>
      <xdr:nvPicPr>
        <xdr:cNvPr id="3683" name="Picture 611"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9437250"/>
          <a:ext cx="200025" cy="200025"/>
        </a:xfrm>
        <a:prstGeom prst="rect">
          <a:avLst/>
        </a:prstGeom>
        <a:noFill/>
      </xdr:spPr>
    </xdr:pic>
    <xdr:clientData/>
  </xdr:twoCellAnchor>
  <xdr:twoCellAnchor editAs="oneCell">
    <xdr:from>
      <xdr:col>4</xdr:col>
      <xdr:colOff>0</xdr:colOff>
      <xdr:row>275</xdr:row>
      <xdr:rowOff>0</xdr:rowOff>
    </xdr:from>
    <xdr:to>
      <xdr:col>4</xdr:col>
      <xdr:colOff>200025</xdr:colOff>
      <xdr:row>276</xdr:row>
      <xdr:rowOff>38100</xdr:rowOff>
    </xdr:to>
    <xdr:pic>
      <xdr:nvPicPr>
        <xdr:cNvPr id="3684" name="Picture 61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9437250"/>
          <a:ext cx="200025" cy="200025"/>
        </a:xfrm>
        <a:prstGeom prst="rect">
          <a:avLst/>
        </a:prstGeom>
        <a:noFill/>
      </xdr:spPr>
    </xdr:pic>
    <xdr:clientData/>
  </xdr:twoCellAnchor>
  <xdr:twoCellAnchor editAs="oneCell">
    <xdr:from>
      <xdr:col>5</xdr:col>
      <xdr:colOff>0</xdr:colOff>
      <xdr:row>275</xdr:row>
      <xdr:rowOff>0</xdr:rowOff>
    </xdr:from>
    <xdr:to>
      <xdr:col>5</xdr:col>
      <xdr:colOff>200025</xdr:colOff>
      <xdr:row>276</xdr:row>
      <xdr:rowOff>38100</xdr:rowOff>
    </xdr:to>
    <xdr:pic>
      <xdr:nvPicPr>
        <xdr:cNvPr id="3685" name="Picture 61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9437250"/>
          <a:ext cx="200025" cy="200025"/>
        </a:xfrm>
        <a:prstGeom prst="rect">
          <a:avLst/>
        </a:prstGeom>
        <a:noFill/>
      </xdr:spPr>
    </xdr:pic>
    <xdr:clientData/>
  </xdr:twoCellAnchor>
  <xdr:twoCellAnchor editAs="oneCell">
    <xdr:from>
      <xdr:col>4</xdr:col>
      <xdr:colOff>0</xdr:colOff>
      <xdr:row>276</xdr:row>
      <xdr:rowOff>0</xdr:rowOff>
    </xdr:from>
    <xdr:to>
      <xdr:col>4</xdr:col>
      <xdr:colOff>200025</xdr:colOff>
      <xdr:row>277</xdr:row>
      <xdr:rowOff>38100</xdr:rowOff>
    </xdr:to>
    <xdr:pic>
      <xdr:nvPicPr>
        <xdr:cNvPr id="3686" name="Picture 61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9761100"/>
          <a:ext cx="200025" cy="200025"/>
        </a:xfrm>
        <a:prstGeom prst="rect">
          <a:avLst/>
        </a:prstGeom>
        <a:noFill/>
      </xdr:spPr>
    </xdr:pic>
    <xdr:clientData/>
  </xdr:twoCellAnchor>
  <xdr:twoCellAnchor editAs="oneCell">
    <xdr:from>
      <xdr:col>5</xdr:col>
      <xdr:colOff>0</xdr:colOff>
      <xdr:row>276</xdr:row>
      <xdr:rowOff>0</xdr:rowOff>
    </xdr:from>
    <xdr:to>
      <xdr:col>5</xdr:col>
      <xdr:colOff>200025</xdr:colOff>
      <xdr:row>277</xdr:row>
      <xdr:rowOff>38100</xdr:rowOff>
    </xdr:to>
    <xdr:pic>
      <xdr:nvPicPr>
        <xdr:cNvPr id="3687" name="Picture 61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69761100"/>
          <a:ext cx="200025" cy="200025"/>
        </a:xfrm>
        <a:prstGeom prst="rect">
          <a:avLst/>
        </a:prstGeom>
        <a:noFill/>
      </xdr:spPr>
    </xdr:pic>
    <xdr:clientData/>
  </xdr:twoCellAnchor>
  <xdr:twoCellAnchor editAs="oneCell">
    <xdr:from>
      <xdr:col>4</xdr:col>
      <xdr:colOff>0</xdr:colOff>
      <xdr:row>277</xdr:row>
      <xdr:rowOff>0</xdr:rowOff>
    </xdr:from>
    <xdr:to>
      <xdr:col>4</xdr:col>
      <xdr:colOff>200025</xdr:colOff>
      <xdr:row>278</xdr:row>
      <xdr:rowOff>38100</xdr:rowOff>
    </xdr:to>
    <xdr:pic>
      <xdr:nvPicPr>
        <xdr:cNvPr id="3688" name="Picture 61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0246875"/>
          <a:ext cx="200025" cy="200025"/>
        </a:xfrm>
        <a:prstGeom prst="rect">
          <a:avLst/>
        </a:prstGeom>
        <a:noFill/>
      </xdr:spPr>
    </xdr:pic>
    <xdr:clientData/>
  </xdr:twoCellAnchor>
  <xdr:twoCellAnchor editAs="oneCell">
    <xdr:from>
      <xdr:col>5</xdr:col>
      <xdr:colOff>0</xdr:colOff>
      <xdr:row>277</xdr:row>
      <xdr:rowOff>0</xdr:rowOff>
    </xdr:from>
    <xdr:to>
      <xdr:col>5</xdr:col>
      <xdr:colOff>200025</xdr:colOff>
      <xdr:row>278</xdr:row>
      <xdr:rowOff>38100</xdr:rowOff>
    </xdr:to>
    <xdr:pic>
      <xdr:nvPicPr>
        <xdr:cNvPr id="3689" name="Picture 61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0246875"/>
          <a:ext cx="200025" cy="200025"/>
        </a:xfrm>
        <a:prstGeom prst="rect">
          <a:avLst/>
        </a:prstGeom>
        <a:noFill/>
      </xdr:spPr>
    </xdr:pic>
    <xdr:clientData/>
  </xdr:twoCellAnchor>
  <xdr:twoCellAnchor editAs="oneCell">
    <xdr:from>
      <xdr:col>4</xdr:col>
      <xdr:colOff>0</xdr:colOff>
      <xdr:row>278</xdr:row>
      <xdr:rowOff>0</xdr:rowOff>
    </xdr:from>
    <xdr:to>
      <xdr:col>4</xdr:col>
      <xdr:colOff>200025</xdr:colOff>
      <xdr:row>279</xdr:row>
      <xdr:rowOff>38100</xdr:rowOff>
    </xdr:to>
    <xdr:pic>
      <xdr:nvPicPr>
        <xdr:cNvPr id="3690" name="Picture 61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0570725"/>
          <a:ext cx="200025" cy="200025"/>
        </a:xfrm>
        <a:prstGeom prst="rect">
          <a:avLst/>
        </a:prstGeom>
        <a:noFill/>
      </xdr:spPr>
    </xdr:pic>
    <xdr:clientData/>
  </xdr:twoCellAnchor>
  <xdr:twoCellAnchor editAs="oneCell">
    <xdr:from>
      <xdr:col>5</xdr:col>
      <xdr:colOff>0</xdr:colOff>
      <xdr:row>278</xdr:row>
      <xdr:rowOff>0</xdr:rowOff>
    </xdr:from>
    <xdr:to>
      <xdr:col>5</xdr:col>
      <xdr:colOff>200025</xdr:colOff>
      <xdr:row>279</xdr:row>
      <xdr:rowOff>38100</xdr:rowOff>
    </xdr:to>
    <xdr:pic>
      <xdr:nvPicPr>
        <xdr:cNvPr id="3691" name="Picture 61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0570725"/>
          <a:ext cx="200025" cy="200025"/>
        </a:xfrm>
        <a:prstGeom prst="rect">
          <a:avLst/>
        </a:prstGeom>
        <a:noFill/>
      </xdr:spPr>
    </xdr:pic>
    <xdr:clientData/>
  </xdr:twoCellAnchor>
  <xdr:twoCellAnchor editAs="oneCell">
    <xdr:from>
      <xdr:col>4</xdr:col>
      <xdr:colOff>0</xdr:colOff>
      <xdr:row>279</xdr:row>
      <xdr:rowOff>0</xdr:rowOff>
    </xdr:from>
    <xdr:to>
      <xdr:col>4</xdr:col>
      <xdr:colOff>200025</xdr:colOff>
      <xdr:row>280</xdr:row>
      <xdr:rowOff>38100</xdr:rowOff>
    </xdr:to>
    <xdr:pic>
      <xdr:nvPicPr>
        <xdr:cNvPr id="3692" name="Picture 62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1056500"/>
          <a:ext cx="200025" cy="200025"/>
        </a:xfrm>
        <a:prstGeom prst="rect">
          <a:avLst/>
        </a:prstGeom>
        <a:noFill/>
      </xdr:spPr>
    </xdr:pic>
    <xdr:clientData/>
  </xdr:twoCellAnchor>
  <xdr:twoCellAnchor editAs="oneCell">
    <xdr:from>
      <xdr:col>5</xdr:col>
      <xdr:colOff>0</xdr:colOff>
      <xdr:row>279</xdr:row>
      <xdr:rowOff>0</xdr:rowOff>
    </xdr:from>
    <xdr:to>
      <xdr:col>5</xdr:col>
      <xdr:colOff>200025</xdr:colOff>
      <xdr:row>280</xdr:row>
      <xdr:rowOff>38100</xdr:rowOff>
    </xdr:to>
    <xdr:pic>
      <xdr:nvPicPr>
        <xdr:cNvPr id="3693" name="Picture 62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1056500"/>
          <a:ext cx="200025" cy="200025"/>
        </a:xfrm>
        <a:prstGeom prst="rect">
          <a:avLst/>
        </a:prstGeom>
        <a:noFill/>
      </xdr:spPr>
    </xdr:pic>
    <xdr:clientData/>
  </xdr:twoCellAnchor>
  <xdr:twoCellAnchor editAs="oneCell">
    <xdr:from>
      <xdr:col>3</xdr:col>
      <xdr:colOff>0</xdr:colOff>
      <xdr:row>280</xdr:row>
      <xdr:rowOff>0</xdr:rowOff>
    </xdr:from>
    <xdr:to>
      <xdr:col>3</xdr:col>
      <xdr:colOff>200025</xdr:colOff>
      <xdr:row>281</xdr:row>
      <xdr:rowOff>38100</xdr:rowOff>
    </xdr:to>
    <xdr:pic>
      <xdr:nvPicPr>
        <xdr:cNvPr id="3694" name="Picture 62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1218425"/>
          <a:ext cx="200025" cy="200025"/>
        </a:xfrm>
        <a:prstGeom prst="rect">
          <a:avLst/>
        </a:prstGeom>
        <a:noFill/>
      </xdr:spPr>
    </xdr:pic>
    <xdr:clientData/>
  </xdr:twoCellAnchor>
  <xdr:twoCellAnchor editAs="oneCell">
    <xdr:from>
      <xdr:col>4</xdr:col>
      <xdr:colOff>0</xdr:colOff>
      <xdr:row>280</xdr:row>
      <xdr:rowOff>0</xdr:rowOff>
    </xdr:from>
    <xdr:to>
      <xdr:col>4</xdr:col>
      <xdr:colOff>200025</xdr:colOff>
      <xdr:row>281</xdr:row>
      <xdr:rowOff>38100</xdr:rowOff>
    </xdr:to>
    <xdr:pic>
      <xdr:nvPicPr>
        <xdr:cNvPr id="3695" name="Picture 62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1218425"/>
          <a:ext cx="200025" cy="200025"/>
        </a:xfrm>
        <a:prstGeom prst="rect">
          <a:avLst/>
        </a:prstGeom>
        <a:noFill/>
      </xdr:spPr>
    </xdr:pic>
    <xdr:clientData/>
  </xdr:twoCellAnchor>
  <xdr:twoCellAnchor editAs="oneCell">
    <xdr:from>
      <xdr:col>5</xdr:col>
      <xdr:colOff>0</xdr:colOff>
      <xdr:row>280</xdr:row>
      <xdr:rowOff>0</xdr:rowOff>
    </xdr:from>
    <xdr:to>
      <xdr:col>5</xdr:col>
      <xdr:colOff>200025</xdr:colOff>
      <xdr:row>281</xdr:row>
      <xdr:rowOff>38100</xdr:rowOff>
    </xdr:to>
    <xdr:pic>
      <xdr:nvPicPr>
        <xdr:cNvPr id="3696" name="Picture 624"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1218425"/>
          <a:ext cx="200025" cy="200025"/>
        </a:xfrm>
        <a:prstGeom prst="rect">
          <a:avLst/>
        </a:prstGeom>
        <a:noFill/>
      </xdr:spPr>
    </xdr:pic>
    <xdr:clientData/>
  </xdr:twoCellAnchor>
  <xdr:twoCellAnchor editAs="oneCell">
    <xdr:from>
      <xdr:col>3</xdr:col>
      <xdr:colOff>0</xdr:colOff>
      <xdr:row>281</xdr:row>
      <xdr:rowOff>0</xdr:rowOff>
    </xdr:from>
    <xdr:to>
      <xdr:col>3</xdr:col>
      <xdr:colOff>200025</xdr:colOff>
      <xdr:row>282</xdr:row>
      <xdr:rowOff>38100</xdr:rowOff>
    </xdr:to>
    <xdr:pic>
      <xdr:nvPicPr>
        <xdr:cNvPr id="3697" name="Picture 62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1380350"/>
          <a:ext cx="200025" cy="200025"/>
        </a:xfrm>
        <a:prstGeom prst="rect">
          <a:avLst/>
        </a:prstGeom>
        <a:noFill/>
      </xdr:spPr>
    </xdr:pic>
    <xdr:clientData/>
  </xdr:twoCellAnchor>
  <xdr:twoCellAnchor editAs="oneCell">
    <xdr:from>
      <xdr:col>4</xdr:col>
      <xdr:colOff>0</xdr:colOff>
      <xdr:row>281</xdr:row>
      <xdr:rowOff>0</xdr:rowOff>
    </xdr:from>
    <xdr:to>
      <xdr:col>4</xdr:col>
      <xdr:colOff>200025</xdr:colOff>
      <xdr:row>282</xdr:row>
      <xdr:rowOff>38100</xdr:rowOff>
    </xdr:to>
    <xdr:pic>
      <xdr:nvPicPr>
        <xdr:cNvPr id="3698" name="Picture 62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1380350"/>
          <a:ext cx="200025" cy="200025"/>
        </a:xfrm>
        <a:prstGeom prst="rect">
          <a:avLst/>
        </a:prstGeom>
        <a:noFill/>
      </xdr:spPr>
    </xdr:pic>
    <xdr:clientData/>
  </xdr:twoCellAnchor>
  <xdr:twoCellAnchor editAs="oneCell">
    <xdr:from>
      <xdr:col>5</xdr:col>
      <xdr:colOff>0</xdr:colOff>
      <xdr:row>281</xdr:row>
      <xdr:rowOff>0</xdr:rowOff>
    </xdr:from>
    <xdr:to>
      <xdr:col>5</xdr:col>
      <xdr:colOff>200025</xdr:colOff>
      <xdr:row>282</xdr:row>
      <xdr:rowOff>38100</xdr:rowOff>
    </xdr:to>
    <xdr:pic>
      <xdr:nvPicPr>
        <xdr:cNvPr id="3699" name="Picture 62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1380350"/>
          <a:ext cx="200025" cy="200025"/>
        </a:xfrm>
        <a:prstGeom prst="rect">
          <a:avLst/>
        </a:prstGeom>
        <a:noFill/>
      </xdr:spPr>
    </xdr:pic>
    <xdr:clientData/>
  </xdr:twoCellAnchor>
  <xdr:twoCellAnchor editAs="oneCell">
    <xdr:from>
      <xdr:col>3</xdr:col>
      <xdr:colOff>0</xdr:colOff>
      <xdr:row>282</xdr:row>
      <xdr:rowOff>0</xdr:rowOff>
    </xdr:from>
    <xdr:to>
      <xdr:col>3</xdr:col>
      <xdr:colOff>200025</xdr:colOff>
      <xdr:row>283</xdr:row>
      <xdr:rowOff>38100</xdr:rowOff>
    </xdr:to>
    <xdr:pic>
      <xdr:nvPicPr>
        <xdr:cNvPr id="3700" name="Picture 62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1542275"/>
          <a:ext cx="200025" cy="200025"/>
        </a:xfrm>
        <a:prstGeom prst="rect">
          <a:avLst/>
        </a:prstGeom>
        <a:noFill/>
      </xdr:spPr>
    </xdr:pic>
    <xdr:clientData/>
  </xdr:twoCellAnchor>
  <xdr:twoCellAnchor editAs="oneCell">
    <xdr:from>
      <xdr:col>4</xdr:col>
      <xdr:colOff>0</xdr:colOff>
      <xdr:row>282</xdr:row>
      <xdr:rowOff>0</xdr:rowOff>
    </xdr:from>
    <xdr:to>
      <xdr:col>4</xdr:col>
      <xdr:colOff>200025</xdr:colOff>
      <xdr:row>283</xdr:row>
      <xdr:rowOff>38100</xdr:rowOff>
    </xdr:to>
    <xdr:pic>
      <xdr:nvPicPr>
        <xdr:cNvPr id="3701" name="Picture 62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1542275"/>
          <a:ext cx="200025" cy="200025"/>
        </a:xfrm>
        <a:prstGeom prst="rect">
          <a:avLst/>
        </a:prstGeom>
        <a:noFill/>
      </xdr:spPr>
    </xdr:pic>
    <xdr:clientData/>
  </xdr:twoCellAnchor>
  <xdr:twoCellAnchor editAs="oneCell">
    <xdr:from>
      <xdr:col>5</xdr:col>
      <xdr:colOff>0</xdr:colOff>
      <xdr:row>282</xdr:row>
      <xdr:rowOff>0</xdr:rowOff>
    </xdr:from>
    <xdr:to>
      <xdr:col>5</xdr:col>
      <xdr:colOff>200025</xdr:colOff>
      <xdr:row>283</xdr:row>
      <xdr:rowOff>38100</xdr:rowOff>
    </xdr:to>
    <xdr:pic>
      <xdr:nvPicPr>
        <xdr:cNvPr id="3702" name="Picture 63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1542275"/>
          <a:ext cx="200025" cy="200025"/>
        </a:xfrm>
        <a:prstGeom prst="rect">
          <a:avLst/>
        </a:prstGeom>
        <a:noFill/>
      </xdr:spPr>
    </xdr:pic>
    <xdr:clientData/>
  </xdr:twoCellAnchor>
  <xdr:twoCellAnchor editAs="oneCell">
    <xdr:from>
      <xdr:col>4</xdr:col>
      <xdr:colOff>0</xdr:colOff>
      <xdr:row>283</xdr:row>
      <xdr:rowOff>0</xdr:rowOff>
    </xdr:from>
    <xdr:to>
      <xdr:col>4</xdr:col>
      <xdr:colOff>200025</xdr:colOff>
      <xdr:row>284</xdr:row>
      <xdr:rowOff>38100</xdr:rowOff>
    </xdr:to>
    <xdr:pic>
      <xdr:nvPicPr>
        <xdr:cNvPr id="3703" name="Picture 63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1866125"/>
          <a:ext cx="200025" cy="200025"/>
        </a:xfrm>
        <a:prstGeom prst="rect">
          <a:avLst/>
        </a:prstGeom>
        <a:noFill/>
      </xdr:spPr>
    </xdr:pic>
    <xdr:clientData/>
  </xdr:twoCellAnchor>
  <xdr:twoCellAnchor editAs="oneCell">
    <xdr:from>
      <xdr:col>5</xdr:col>
      <xdr:colOff>0</xdr:colOff>
      <xdr:row>283</xdr:row>
      <xdr:rowOff>0</xdr:rowOff>
    </xdr:from>
    <xdr:to>
      <xdr:col>5</xdr:col>
      <xdr:colOff>200025</xdr:colOff>
      <xdr:row>284</xdr:row>
      <xdr:rowOff>38100</xdr:rowOff>
    </xdr:to>
    <xdr:pic>
      <xdr:nvPicPr>
        <xdr:cNvPr id="3704" name="Picture 63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1866125"/>
          <a:ext cx="200025" cy="200025"/>
        </a:xfrm>
        <a:prstGeom prst="rect">
          <a:avLst/>
        </a:prstGeom>
        <a:noFill/>
      </xdr:spPr>
    </xdr:pic>
    <xdr:clientData/>
  </xdr:twoCellAnchor>
  <xdr:twoCellAnchor editAs="oneCell">
    <xdr:from>
      <xdr:col>4</xdr:col>
      <xdr:colOff>0</xdr:colOff>
      <xdr:row>284</xdr:row>
      <xdr:rowOff>0</xdr:rowOff>
    </xdr:from>
    <xdr:to>
      <xdr:col>4</xdr:col>
      <xdr:colOff>200025</xdr:colOff>
      <xdr:row>285</xdr:row>
      <xdr:rowOff>38100</xdr:rowOff>
    </xdr:to>
    <xdr:pic>
      <xdr:nvPicPr>
        <xdr:cNvPr id="3705" name="Picture 63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2028050"/>
          <a:ext cx="200025" cy="200025"/>
        </a:xfrm>
        <a:prstGeom prst="rect">
          <a:avLst/>
        </a:prstGeom>
        <a:noFill/>
      </xdr:spPr>
    </xdr:pic>
    <xdr:clientData/>
  </xdr:twoCellAnchor>
  <xdr:twoCellAnchor editAs="oneCell">
    <xdr:from>
      <xdr:col>5</xdr:col>
      <xdr:colOff>0</xdr:colOff>
      <xdr:row>284</xdr:row>
      <xdr:rowOff>0</xdr:rowOff>
    </xdr:from>
    <xdr:to>
      <xdr:col>5</xdr:col>
      <xdr:colOff>200025</xdr:colOff>
      <xdr:row>285</xdr:row>
      <xdr:rowOff>38100</xdr:rowOff>
    </xdr:to>
    <xdr:pic>
      <xdr:nvPicPr>
        <xdr:cNvPr id="3706" name="Picture 63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2028050"/>
          <a:ext cx="200025" cy="200025"/>
        </a:xfrm>
        <a:prstGeom prst="rect">
          <a:avLst/>
        </a:prstGeom>
        <a:noFill/>
      </xdr:spPr>
    </xdr:pic>
    <xdr:clientData/>
  </xdr:twoCellAnchor>
  <xdr:twoCellAnchor editAs="oneCell">
    <xdr:from>
      <xdr:col>3</xdr:col>
      <xdr:colOff>0</xdr:colOff>
      <xdr:row>285</xdr:row>
      <xdr:rowOff>0</xdr:rowOff>
    </xdr:from>
    <xdr:to>
      <xdr:col>3</xdr:col>
      <xdr:colOff>200025</xdr:colOff>
      <xdr:row>286</xdr:row>
      <xdr:rowOff>38100</xdr:rowOff>
    </xdr:to>
    <xdr:pic>
      <xdr:nvPicPr>
        <xdr:cNvPr id="3707" name="Picture 63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2189975"/>
          <a:ext cx="200025" cy="200025"/>
        </a:xfrm>
        <a:prstGeom prst="rect">
          <a:avLst/>
        </a:prstGeom>
        <a:noFill/>
      </xdr:spPr>
    </xdr:pic>
    <xdr:clientData/>
  </xdr:twoCellAnchor>
  <xdr:twoCellAnchor editAs="oneCell">
    <xdr:from>
      <xdr:col>4</xdr:col>
      <xdr:colOff>0</xdr:colOff>
      <xdr:row>285</xdr:row>
      <xdr:rowOff>0</xdr:rowOff>
    </xdr:from>
    <xdr:to>
      <xdr:col>4</xdr:col>
      <xdr:colOff>200025</xdr:colOff>
      <xdr:row>286</xdr:row>
      <xdr:rowOff>38100</xdr:rowOff>
    </xdr:to>
    <xdr:pic>
      <xdr:nvPicPr>
        <xdr:cNvPr id="3708" name="Picture 63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2189975"/>
          <a:ext cx="200025" cy="200025"/>
        </a:xfrm>
        <a:prstGeom prst="rect">
          <a:avLst/>
        </a:prstGeom>
        <a:noFill/>
      </xdr:spPr>
    </xdr:pic>
    <xdr:clientData/>
  </xdr:twoCellAnchor>
  <xdr:twoCellAnchor editAs="oneCell">
    <xdr:from>
      <xdr:col>5</xdr:col>
      <xdr:colOff>0</xdr:colOff>
      <xdr:row>285</xdr:row>
      <xdr:rowOff>0</xdr:rowOff>
    </xdr:from>
    <xdr:to>
      <xdr:col>5</xdr:col>
      <xdr:colOff>200025</xdr:colOff>
      <xdr:row>286</xdr:row>
      <xdr:rowOff>38100</xdr:rowOff>
    </xdr:to>
    <xdr:pic>
      <xdr:nvPicPr>
        <xdr:cNvPr id="3709" name="Picture 63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2189975"/>
          <a:ext cx="200025" cy="200025"/>
        </a:xfrm>
        <a:prstGeom prst="rect">
          <a:avLst/>
        </a:prstGeom>
        <a:noFill/>
      </xdr:spPr>
    </xdr:pic>
    <xdr:clientData/>
  </xdr:twoCellAnchor>
  <xdr:twoCellAnchor editAs="oneCell">
    <xdr:from>
      <xdr:col>4</xdr:col>
      <xdr:colOff>0</xdr:colOff>
      <xdr:row>286</xdr:row>
      <xdr:rowOff>0</xdr:rowOff>
    </xdr:from>
    <xdr:to>
      <xdr:col>4</xdr:col>
      <xdr:colOff>200025</xdr:colOff>
      <xdr:row>287</xdr:row>
      <xdr:rowOff>38100</xdr:rowOff>
    </xdr:to>
    <xdr:pic>
      <xdr:nvPicPr>
        <xdr:cNvPr id="3710" name="Picture 63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2513825"/>
          <a:ext cx="200025" cy="200025"/>
        </a:xfrm>
        <a:prstGeom prst="rect">
          <a:avLst/>
        </a:prstGeom>
        <a:noFill/>
      </xdr:spPr>
    </xdr:pic>
    <xdr:clientData/>
  </xdr:twoCellAnchor>
  <xdr:twoCellAnchor editAs="oneCell">
    <xdr:from>
      <xdr:col>5</xdr:col>
      <xdr:colOff>0</xdr:colOff>
      <xdr:row>286</xdr:row>
      <xdr:rowOff>0</xdr:rowOff>
    </xdr:from>
    <xdr:to>
      <xdr:col>5</xdr:col>
      <xdr:colOff>200025</xdr:colOff>
      <xdr:row>287</xdr:row>
      <xdr:rowOff>38100</xdr:rowOff>
    </xdr:to>
    <xdr:pic>
      <xdr:nvPicPr>
        <xdr:cNvPr id="3711" name="Picture 63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2513825"/>
          <a:ext cx="200025" cy="200025"/>
        </a:xfrm>
        <a:prstGeom prst="rect">
          <a:avLst/>
        </a:prstGeom>
        <a:noFill/>
      </xdr:spPr>
    </xdr:pic>
    <xdr:clientData/>
  </xdr:twoCellAnchor>
  <xdr:twoCellAnchor editAs="oneCell">
    <xdr:from>
      <xdr:col>4</xdr:col>
      <xdr:colOff>0</xdr:colOff>
      <xdr:row>287</xdr:row>
      <xdr:rowOff>0</xdr:rowOff>
    </xdr:from>
    <xdr:to>
      <xdr:col>4</xdr:col>
      <xdr:colOff>200025</xdr:colOff>
      <xdr:row>288</xdr:row>
      <xdr:rowOff>38100</xdr:rowOff>
    </xdr:to>
    <xdr:pic>
      <xdr:nvPicPr>
        <xdr:cNvPr id="3712" name="Picture 64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2999600"/>
          <a:ext cx="200025" cy="200025"/>
        </a:xfrm>
        <a:prstGeom prst="rect">
          <a:avLst/>
        </a:prstGeom>
        <a:noFill/>
      </xdr:spPr>
    </xdr:pic>
    <xdr:clientData/>
  </xdr:twoCellAnchor>
  <xdr:twoCellAnchor editAs="oneCell">
    <xdr:from>
      <xdr:col>5</xdr:col>
      <xdr:colOff>0</xdr:colOff>
      <xdr:row>287</xdr:row>
      <xdr:rowOff>0</xdr:rowOff>
    </xdr:from>
    <xdr:to>
      <xdr:col>5</xdr:col>
      <xdr:colOff>200025</xdr:colOff>
      <xdr:row>288</xdr:row>
      <xdr:rowOff>38100</xdr:rowOff>
    </xdr:to>
    <xdr:pic>
      <xdr:nvPicPr>
        <xdr:cNvPr id="3713" name="Picture 64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2999600"/>
          <a:ext cx="200025" cy="200025"/>
        </a:xfrm>
        <a:prstGeom prst="rect">
          <a:avLst/>
        </a:prstGeom>
        <a:noFill/>
      </xdr:spPr>
    </xdr:pic>
    <xdr:clientData/>
  </xdr:twoCellAnchor>
  <xdr:twoCellAnchor editAs="oneCell">
    <xdr:from>
      <xdr:col>4</xdr:col>
      <xdr:colOff>0</xdr:colOff>
      <xdr:row>288</xdr:row>
      <xdr:rowOff>0</xdr:rowOff>
    </xdr:from>
    <xdr:to>
      <xdr:col>4</xdr:col>
      <xdr:colOff>200025</xdr:colOff>
      <xdr:row>289</xdr:row>
      <xdr:rowOff>38100</xdr:rowOff>
    </xdr:to>
    <xdr:pic>
      <xdr:nvPicPr>
        <xdr:cNvPr id="3714" name="Picture 64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3323450"/>
          <a:ext cx="200025" cy="200025"/>
        </a:xfrm>
        <a:prstGeom prst="rect">
          <a:avLst/>
        </a:prstGeom>
        <a:noFill/>
      </xdr:spPr>
    </xdr:pic>
    <xdr:clientData/>
  </xdr:twoCellAnchor>
  <xdr:twoCellAnchor editAs="oneCell">
    <xdr:from>
      <xdr:col>5</xdr:col>
      <xdr:colOff>0</xdr:colOff>
      <xdr:row>288</xdr:row>
      <xdr:rowOff>0</xdr:rowOff>
    </xdr:from>
    <xdr:to>
      <xdr:col>5</xdr:col>
      <xdr:colOff>200025</xdr:colOff>
      <xdr:row>289</xdr:row>
      <xdr:rowOff>38100</xdr:rowOff>
    </xdr:to>
    <xdr:pic>
      <xdr:nvPicPr>
        <xdr:cNvPr id="3715" name="Picture 64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3323450"/>
          <a:ext cx="200025" cy="200025"/>
        </a:xfrm>
        <a:prstGeom prst="rect">
          <a:avLst/>
        </a:prstGeom>
        <a:noFill/>
      </xdr:spPr>
    </xdr:pic>
    <xdr:clientData/>
  </xdr:twoCellAnchor>
  <xdr:twoCellAnchor editAs="oneCell">
    <xdr:from>
      <xdr:col>3</xdr:col>
      <xdr:colOff>0</xdr:colOff>
      <xdr:row>289</xdr:row>
      <xdr:rowOff>0</xdr:rowOff>
    </xdr:from>
    <xdr:to>
      <xdr:col>3</xdr:col>
      <xdr:colOff>200025</xdr:colOff>
      <xdr:row>290</xdr:row>
      <xdr:rowOff>38100</xdr:rowOff>
    </xdr:to>
    <xdr:pic>
      <xdr:nvPicPr>
        <xdr:cNvPr id="3716" name="Picture 644"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3485375"/>
          <a:ext cx="200025" cy="200025"/>
        </a:xfrm>
        <a:prstGeom prst="rect">
          <a:avLst/>
        </a:prstGeom>
        <a:noFill/>
      </xdr:spPr>
    </xdr:pic>
    <xdr:clientData/>
  </xdr:twoCellAnchor>
  <xdr:twoCellAnchor editAs="oneCell">
    <xdr:from>
      <xdr:col>4</xdr:col>
      <xdr:colOff>0</xdr:colOff>
      <xdr:row>289</xdr:row>
      <xdr:rowOff>0</xdr:rowOff>
    </xdr:from>
    <xdr:to>
      <xdr:col>4</xdr:col>
      <xdr:colOff>200025</xdr:colOff>
      <xdr:row>290</xdr:row>
      <xdr:rowOff>38100</xdr:rowOff>
    </xdr:to>
    <xdr:pic>
      <xdr:nvPicPr>
        <xdr:cNvPr id="3717" name="Picture 64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3485375"/>
          <a:ext cx="200025" cy="200025"/>
        </a:xfrm>
        <a:prstGeom prst="rect">
          <a:avLst/>
        </a:prstGeom>
        <a:noFill/>
      </xdr:spPr>
    </xdr:pic>
    <xdr:clientData/>
  </xdr:twoCellAnchor>
  <xdr:twoCellAnchor editAs="oneCell">
    <xdr:from>
      <xdr:col>5</xdr:col>
      <xdr:colOff>0</xdr:colOff>
      <xdr:row>289</xdr:row>
      <xdr:rowOff>0</xdr:rowOff>
    </xdr:from>
    <xdr:to>
      <xdr:col>5</xdr:col>
      <xdr:colOff>200025</xdr:colOff>
      <xdr:row>290</xdr:row>
      <xdr:rowOff>38100</xdr:rowOff>
    </xdr:to>
    <xdr:pic>
      <xdr:nvPicPr>
        <xdr:cNvPr id="3718" name="Picture 646"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3485375"/>
          <a:ext cx="200025" cy="200025"/>
        </a:xfrm>
        <a:prstGeom prst="rect">
          <a:avLst/>
        </a:prstGeom>
        <a:noFill/>
      </xdr:spPr>
    </xdr:pic>
    <xdr:clientData/>
  </xdr:twoCellAnchor>
  <xdr:twoCellAnchor editAs="oneCell">
    <xdr:from>
      <xdr:col>4</xdr:col>
      <xdr:colOff>0</xdr:colOff>
      <xdr:row>290</xdr:row>
      <xdr:rowOff>0</xdr:rowOff>
    </xdr:from>
    <xdr:to>
      <xdr:col>4</xdr:col>
      <xdr:colOff>200025</xdr:colOff>
      <xdr:row>291</xdr:row>
      <xdr:rowOff>38100</xdr:rowOff>
    </xdr:to>
    <xdr:pic>
      <xdr:nvPicPr>
        <xdr:cNvPr id="3719" name="Picture 64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3971150"/>
          <a:ext cx="200025" cy="200025"/>
        </a:xfrm>
        <a:prstGeom prst="rect">
          <a:avLst/>
        </a:prstGeom>
        <a:noFill/>
      </xdr:spPr>
    </xdr:pic>
    <xdr:clientData/>
  </xdr:twoCellAnchor>
  <xdr:twoCellAnchor editAs="oneCell">
    <xdr:from>
      <xdr:col>5</xdr:col>
      <xdr:colOff>0</xdr:colOff>
      <xdr:row>290</xdr:row>
      <xdr:rowOff>0</xdr:rowOff>
    </xdr:from>
    <xdr:to>
      <xdr:col>5</xdr:col>
      <xdr:colOff>200025</xdr:colOff>
      <xdr:row>291</xdr:row>
      <xdr:rowOff>38100</xdr:rowOff>
    </xdr:to>
    <xdr:pic>
      <xdr:nvPicPr>
        <xdr:cNvPr id="3720" name="Picture 64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3971150"/>
          <a:ext cx="200025" cy="200025"/>
        </a:xfrm>
        <a:prstGeom prst="rect">
          <a:avLst/>
        </a:prstGeom>
        <a:noFill/>
      </xdr:spPr>
    </xdr:pic>
    <xdr:clientData/>
  </xdr:twoCellAnchor>
  <xdr:twoCellAnchor editAs="oneCell">
    <xdr:from>
      <xdr:col>4</xdr:col>
      <xdr:colOff>0</xdr:colOff>
      <xdr:row>291</xdr:row>
      <xdr:rowOff>0</xdr:rowOff>
    </xdr:from>
    <xdr:to>
      <xdr:col>4</xdr:col>
      <xdr:colOff>200025</xdr:colOff>
      <xdr:row>292</xdr:row>
      <xdr:rowOff>38100</xdr:rowOff>
    </xdr:to>
    <xdr:pic>
      <xdr:nvPicPr>
        <xdr:cNvPr id="3721" name="Picture 64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4133075"/>
          <a:ext cx="200025" cy="200025"/>
        </a:xfrm>
        <a:prstGeom prst="rect">
          <a:avLst/>
        </a:prstGeom>
        <a:noFill/>
      </xdr:spPr>
    </xdr:pic>
    <xdr:clientData/>
  </xdr:twoCellAnchor>
  <xdr:twoCellAnchor editAs="oneCell">
    <xdr:from>
      <xdr:col>5</xdr:col>
      <xdr:colOff>0</xdr:colOff>
      <xdr:row>291</xdr:row>
      <xdr:rowOff>0</xdr:rowOff>
    </xdr:from>
    <xdr:to>
      <xdr:col>5</xdr:col>
      <xdr:colOff>200025</xdr:colOff>
      <xdr:row>292</xdr:row>
      <xdr:rowOff>38100</xdr:rowOff>
    </xdr:to>
    <xdr:pic>
      <xdr:nvPicPr>
        <xdr:cNvPr id="3722" name="Picture 65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4133075"/>
          <a:ext cx="200025" cy="200025"/>
        </a:xfrm>
        <a:prstGeom prst="rect">
          <a:avLst/>
        </a:prstGeom>
        <a:noFill/>
      </xdr:spPr>
    </xdr:pic>
    <xdr:clientData/>
  </xdr:twoCellAnchor>
  <xdr:twoCellAnchor editAs="oneCell">
    <xdr:from>
      <xdr:col>4</xdr:col>
      <xdr:colOff>0</xdr:colOff>
      <xdr:row>292</xdr:row>
      <xdr:rowOff>0</xdr:rowOff>
    </xdr:from>
    <xdr:to>
      <xdr:col>4</xdr:col>
      <xdr:colOff>200025</xdr:colOff>
      <xdr:row>293</xdr:row>
      <xdr:rowOff>38100</xdr:rowOff>
    </xdr:to>
    <xdr:pic>
      <xdr:nvPicPr>
        <xdr:cNvPr id="3723" name="Picture 65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4295000"/>
          <a:ext cx="200025" cy="200025"/>
        </a:xfrm>
        <a:prstGeom prst="rect">
          <a:avLst/>
        </a:prstGeom>
        <a:noFill/>
      </xdr:spPr>
    </xdr:pic>
    <xdr:clientData/>
  </xdr:twoCellAnchor>
  <xdr:twoCellAnchor editAs="oneCell">
    <xdr:from>
      <xdr:col>5</xdr:col>
      <xdr:colOff>0</xdr:colOff>
      <xdr:row>292</xdr:row>
      <xdr:rowOff>0</xdr:rowOff>
    </xdr:from>
    <xdr:to>
      <xdr:col>5</xdr:col>
      <xdr:colOff>200025</xdr:colOff>
      <xdr:row>293</xdr:row>
      <xdr:rowOff>38100</xdr:rowOff>
    </xdr:to>
    <xdr:pic>
      <xdr:nvPicPr>
        <xdr:cNvPr id="3724" name="Picture 65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4295000"/>
          <a:ext cx="200025" cy="200025"/>
        </a:xfrm>
        <a:prstGeom prst="rect">
          <a:avLst/>
        </a:prstGeom>
        <a:noFill/>
      </xdr:spPr>
    </xdr:pic>
    <xdr:clientData/>
  </xdr:twoCellAnchor>
  <xdr:twoCellAnchor editAs="oneCell">
    <xdr:from>
      <xdr:col>4</xdr:col>
      <xdr:colOff>0</xdr:colOff>
      <xdr:row>293</xdr:row>
      <xdr:rowOff>0</xdr:rowOff>
    </xdr:from>
    <xdr:to>
      <xdr:col>4</xdr:col>
      <xdr:colOff>200025</xdr:colOff>
      <xdr:row>294</xdr:row>
      <xdr:rowOff>38100</xdr:rowOff>
    </xdr:to>
    <xdr:pic>
      <xdr:nvPicPr>
        <xdr:cNvPr id="3725" name="Picture 65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4618850"/>
          <a:ext cx="200025" cy="200025"/>
        </a:xfrm>
        <a:prstGeom prst="rect">
          <a:avLst/>
        </a:prstGeom>
        <a:noFill/>
      </xdr:spPr>
    </xdr:pic>
    <xdr:clientData/>
  </xdr:twoCellAnchor>
  <xdr:twoCellAnchor editAs="oneCell">
    <xdr:from>
      <xdr:col>5</xdr:col>
      <xdr:colOff>0</xdr:colOff>
      <xdr:row>293</xdr:row>
      <xdr:rowOff>0</xdr:rowOff>
    </xdr:from>
    <xdr:to>
      <xdr:col>5</xdr:col>
      <xdr:colOff>200025</xdr:colOff>
      <xdr:row>294</xdr:row>
      <xdr:rowOff>38100</xdr:rowOff>
    </xdr:to>
    <xdr:pic>
      <xdr:nvPicPr>
        <xdr:cNvPr id="3726" name="Picture 65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4618850"/>
          <a:ext cx="200025" cy="200025"/>
        </a:xfrm>
        <a:prstGeom prst="rect">
          <a:avLst/>
        </a:prstGeom>
        <a:noFill/>
      </xdr:spPr>
    </xdr:pic>
    <xdr:clientData/>
  </xdr:twoCellAnchor>
  <xdr:twoCellAnchor editAs="oneCell">
    <xdr:from>
      <xdr:col>4</xdr:col>
      <xdr:colOff>0</xdr:colOff>
      <xdr:row>294</xdr:row>
      <xdr:rowOff>0</xdr:rowOff>
    </xdr:from>
    <xdr:to>
      <xdr:col>4</xdr:col>
      <xdr:colOff>200025</xdr:colOff>
      <xdr:row>295</xdr:row>
      <xdr:rowOff>38100</xdr:rowOff>
    </xdr:to>
    <xdr:pic>
      <xdr:nvPicPr>
        <xdr:cNvPr id="3727" name="Picture 65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5104625"/>
          <a:ext cx="200025" cy="200025"/>
        </a:xfrm>
        <a:prstGeom prst="rect">
          <a:avLst/>
        </a:prstGeom>
        <a:noFill/>
      </xdr:spPr>
    </xdr:pic>
    <xdr:clientData/>
  </xdr:twoCellAnchor>
  <xdr:twoCellAnchor editAs="oneCell">
    <xdr:from>
      <xdr:col>5</xdr:col>
      <xdr:colOff>0</xdr:colOff>
      <xdr:row>294</xdr:row>
      <xdr:rowOff>0</xdr:rowOff>
    </xdr:from>
    <xdr:to>
      <xdr:col>5</xdr:col>
      <xdr:colOff>200025</xdr:colOff>
      <xdr:row>295</xdr:row>
      <xdr:rowOff>38100</xdr:rowOff>
    </xdr:to>
    <xdr:pic>
      <xdr:nvPicPr>
        <xdr:cNvPr id="3728" name="Picture 65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5104625"/>
          <a:ext cx="200025" cy="200025"/>
        </a:xfrm>
        <a:prstGeom prst="rect">
          <a:avLst/>
        </a:prstGeom>
        <a:noFill/>
      </xdr:spPr>
    </xdr:pic>
    <xdr:clientData/>
  </xdr:twoCellAnchor>
  <xdr:twoCellAnchor editAs="oneCell">
    <xdr:from>
      <xdr:col>4</xdr:col>
      <xdr:colOff>0</xdr:colOff>
      <xdr:row>295</xdr:row>
      <xdr:rowOff>0</xdr:rowOff>
    </xdr:from>
    <xdr:to>
      <xdr:col>4</xdr:col>
      <xdr:colOff>200025</xdr:colOff>
      <xdr:row>296</xdr:row>
      <xdr:rowOff>38100</xdr:rowOff>
    </xdr:to>
    <xdr:pic>
      <xdr:nvPicPr>
        <xdr:cNvPr id="3729" name="Picture 65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5266550"/>
          <a:ext cx="200025" cy="200025"/>
        </a:xfrm>
        <a:prstGeom prst="rect">
          <a:avLst/>
        </a:prstGeom>
        <a:noFill/>
      </xdr:spPr>
    </xdr:pic>
    <xdr:clientData/>
  </xdr:twoCellAnchor>
  <xdr:twoCellAnchor editAs="oneCell">
    <xdr:from>
      <xdr:col>5</xdr:col>
      <xdr:colOff>0</xdr:colOff>
      <xdr:row>295</xdr:row>
      <xdr:rowOff>0</xdr:rowOff>
    </xdr:from>
    <xdr:to>
      <xdr:col>5</xdr:col>
      <xdr:colOff>200025</xdr:colOff>
      <xdr:row>296</xdr:row>
      <xdr:rowOff>38100</xdr:rowOff>
    </xdr:to>
    <xdr:pic>
      <xdr:nvPicPr>
        <xdr:cNvPr id="3730" name="Picture 65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5266550"/>
          <a:ext cx="200025" cy="200025"/>
        </a:xfrm>
        <a:prstGeom prst="rect">
          <a:avLst/>
        </a:prstGeom>
        <a:noFill/>
      </xdr:spPr>
    </xdr:pic>
    <xdr:clientData/>
  </xdr:twoCellAnchor>
  <xdr:twoCellAnchor editAs="oneCell">
    <xdr:from>
      <xdr:col>4</xdr:col>
      <xdr:colOff>0</xdr:colOff>
      <xdr:row>296</xdr:row>
      <xdr:rowOff>0</xdr:rowOff>
    </xdr:from>
    <xdr:to>
      <xdr:col>4</xdr:col>
      <xdr:colOff>200025</xdr:colOff>
      <xdr:row>297</xdr:row>
      <xdr:rowOff>38100</xdr:rowOff>
    </xdr:to>
    <xdr:pic>
      <xdr:nvPicPr>
        <xdr:cNvPr id="3731" name="Picture 65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5428475"/>
          <a:ext cx="200025" cy="200025"/>
        </a:xfrm>
        <a:prstGeom prst="rect">
          <a:avLst/>
        </a:prstGeom>
        <a:noFill/>
      </xdr:spPr>
    </xdr:pic>
    <xdr:clientData/>
  </xdr:twoCellAnchor>
  <xdr:twoCellAnchor editAs="oneCell">
    <xdr:from>
      <xdr:col>5</xdr:col>
      <xdr:colOff>0</xdr:colOff>
      <xdr:row>296</xdr:row>
      <xdr:rowOff>0</xdr:rowOff>
    </xdr:from>
    <xdr:to>
      <xdr:col>5</xdr:col>
      <xdr:colOff>200025</xdr:colOff>
      <xdr:row>297</xdr:row>
      <xdr:rowOff>38100</xdr:rowOff>
    </xdr:to>
    <xdr:pic>
      <xdr:nvPicPr>
        <xdr:cNvPr id="3732" name="Picture 66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5428475"/>
          <a:ext cx="200025" cy="200025"/>
        </a:xfrm>
        <a:prstGeom prst="rect">
          <a:avLst/>
        </a:prstGeom>
        <a:noFill/>
      </xdr:spPr>
    </xdr:pic>
    <xdr:clientData/>
  </xdr:twoCellAnchor>
  <xdr:twoCellAnchor editAs="oneCell">
    <xdr:from>
      <xdr:col>3</xdr:col>
      <xdr:colOff>0</xdr:colOff>
      <xdr:row>297</xdr:row>
      <xdr:rowOff>0</xdr:rowOff>
    </xdr:from>
    <xdr:to>
      <xdr:col>3</xdr:col>
      <xdr:colOff>200025</xdr:colOff>
      <xdr:row>298</xdr:row>
      <xdr:rowOff>38100</xdr:rowOff>
    </xdr:to>
    <xdr:pic>
      <xdr:nvPicPr>
        <xdr:cNvPr id="3733" name="Picture 661"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5590400"/>
          <a:ext cx="200025" cy="200025"/>
        </a:xfrm>
        <a:prstGeom prst="rect">
          <a:avLst/>
        </a:prstGeom>
        <a:noFill/>
      </xdr:spPr>
    </xdr:pic>
    <xdr:clientData/>
  </xdr:twoCellAnchor>
  <xdr:twoCellAnchor editAs="oneCell">
    <xdr:from>
      <xdr:col>4</xdr:col>
      <xdr:colOff>0</xdr:colOff>
      <xdr:row>297</xdr:row>
      <xdr:rowOff>0</xdr:rowOff>
    </xdr:from>
    <xdr:to>
      <xdr:col>4</xdr:col>
      <xdr:colOff>200025</xdr:colOff>
      <xdr:row>298</xdr:row>
      <xdr:rowOff>38100</xdr:rowOff>
    </xdr:to>
    <xdr:pic>
      <xdr:nvPicPr>
        <xdr:cNvPr id="3734" name="Picture 66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5590400"/>
          <a:ext cx="200025" cy="200025"/>
        </a:xfrm>
        <a:prstGeom prst="rect">
          <a:avLst/>
        </a:prstGeom>
        <a:noFill/>
      </xdr:spPr>
    </xdr:pic>
    <xdr:clientData/>
  </xdr:twoCellAnchor>
  <xdr:twoCellAnchor editAs="oneCell">
    <xdr:from>
      <xdr:col>5</xdr:col>
      <xdr:colOff>0</xdr:colOff>
      <xdr:row>297</xdr:row>
      <xdr:rowOff>0</xdr:rowOff>
    </xdr:from>
    <xdr:to>
      <xdr:col>5</xdr:col>
      <xdr:colOff>200025</xdr:colOff>
      <xdr:row>298</xdr:row>
      <xdr:rowOff>38100</xdr:rowOff>
    </xdr:to>
    <xdr:pic>
      <xdr:nvPicPr>
        <xdr:cNvPr id="3735" name="Picture 663"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5590400"/>
          <a:ext cx="200025" cy="200025"/>
        </a:xfrm>
        <a:prstGeom prst="rect">
          <a:avLst/>
        </a:prstGeom>
        <a:noFill/>
      </xdr:spPr>
    </xdr:pic>
    <xdr:clientData/>
  </xdr:twoCellAnchor>
  <xdr:twoCellAnchor editAs="oneCell">
    <xdr:from>
      <xdr:col>3</xdr:col>
      <xdr:colOff>0</xdr:colOff>
      <xdr:row>298</xdr:row>
      <xdr:rowOff>0</xdr:rowOff>
    </xdr:from>
    <xdr:to>
      <xdr:col>3</xdr:col>
      <xdr:colOff>200025</xdr:colOff>
      <xdr:row>299</xdr:row>
      <xdr:rowOff>38100</xdr:rowOff>
    </xdr:to>
    <xdr:pic>
      <xdr:nvPicPr>
        <xdr:cNvPr id="3736" name="Picture 664"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5914250"/>
          <a:ext cx="200025" cy="200025"/>
        </a:xfrm>
        <a:prstGeom prst="rect">
          <a:avLst/>
        </a:prstGeom>
        <a:noFill/>
      </xdr:spPr>
    </xdr:pic>
    <xdr:clientData/>
  </xdr:twoCellAnchor>
  <xdr:twoCellAnchor editAs="oneCell">
    <xdr:from>
      <xdr:col>4</xdr:col>
      <xdr:colOff>0</xdr:colOff>
      <xdr:row>298</xdr:row>
      <xdr:rowOff>0</xdr:rowOff>
    </xdr:from>
    <xdr:to>
      <xdr:col>4</xdr:col>
      <xdr:colOff>200025</xdr:colOff>
      <xdr:row>299</xdr:row>
      <xdr:rowOff>38100</xdr:rowOff>
    </xdr:to>
    <xdr:pic>
      <xdr:nvPicPr>
        <xdr:cNvPr id="3737" name="Picture 66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5914250"/>
          <a:ext cx="200025" cy="200025"/>
        </a:xfrm>
        <a:prstGeom prst="rect">
          <a:avLst/>
        </a:prstGeom>
        <a:noFill/>
      </xdr:spPr>
    </xdr:pic>
    <xdr:clientData/>
  </xdr:twoCellAnchor>
  <xdr:twoCellAnchor editAs="oneCell">
    <xdr:from>
      <xdr:col>5</xdr:col>
      <xdr:colOff>0</xdr:colOff>
      <xdr:row>298</xdr:row>
      <xdr:rowOff>0</xdr:rowOff>
    </xdr:from>
    <xdr:to>
      <xdr:col>5</xdr:col>
      <xdr:colOff>200025</xdr:colOff>
      <xdr:row>299</xdr:row>
      <xdr:rowOff>38100</xdr:rowOff>
    </xdr:to>
    <xdr:pic>
      <xdr:nvPicPr>
        <xdr:cNvPr id="3738" name="Picture 666"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5914250"/>
          <a:ext cx="200025" cy="200025"/>
        </a:xfrm>
        <a:prstGeom prst="rect">
          <a:avLst/>
        </a:prstGeom>
        <a:noFill/>
      </xdr:spPr>
    </xdr:pic>
    <xdr:clientData/>
  </xdr:twoCellAnchor>
  <xdr:twoCellAnchor editAs="oneCell">
    <xdr:from>
      <xdr:col>3</xdr:col>
      <xdr:colOff>0</xdr:colOff>
      <xdr:row>299</xdr:row>
      <xdr:rowOff>0</xdr:rowOff>
    </xdr:from>
    <xdr:to>
      <xdr:col>3</xdr:col>
      <xdr:colOff>200025</xdr:colOff>
      <xdr:row>300</xdr:row>
      <xdr:rowOff>38100</xdr:rowOff>
    </xdr:to>
    <xdr:pic>
      <xdr:nvPicPr>
        <xdr:cNvPr id="3739" name="Picture 667"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6238100"/>
          <a:ext cx="200025" cy="200025"/>
        </a:xfrm>
        <a:prstGeom prst="rect">
          <a:avLst/>
        </a:prstGeom>
        <a:noFill/>
      </xdr:spPr>
    </xdr:pic>
    <xdr:clientData/>
  </xdr:twoCellAnchor>
  <xdr:twoCellAnchor editAs="oneCell">
    <xdr:from>
      <xdr:col>4</xdr:col>
      <xdr:colOff>0</xdr:colOff>
      <xdr:row>299</xdr:row>
      <xdr:rowOff>0</xdr:rowOff>
    </xdr:from>
    <xdr:to>
      <xdr:col>4</xdr:col>
      <xdr:colOff>200025</xdr:colOff>
      <xdr:row>300</xdr:row>
      <xdr:rowOff>38100</xdr:rowOff>
    </xdr:to>
    <xdr:pic>
      <xdr:nvPicPr>
        <xdr:cNvPr id="3740" name="Picture 66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6238100"/>
          <a:ext cx="200025" cy="200025"/>
        </a:xfrm>
        <a:prstGeom prst="rect">
          <a:avLst/>
        </a:prstGeom>
        <a:noFill/>
      </xdr:spPr>
    </xdr:pic>
    <xdr:clientData/>
  </xdr:twoCellAnchor>
  <xdr:twoCellAnchor editAs="oneCell">
    <xdr:from>
      <xdr:col>5</xdr:col>
      <xdr:colOff>0</xdr:colOff>
      <xdr:row>299</xdr:row>
      <xdr:rowOff>0</xdr:rowOff>
    </xdr:from>
    <xdr:to>
      <xdr:col>5</xdr:col>
      <xdr:colOff>200025</xdr:colOff>
      <xdr:row>300</xdr:row>
      <xdr:rowOff>38100</xdr:rowOff>
    </xdr:to>
    <xdr:pic>
      <xdr:nvPicPr>
        <xdr:cNvPr id="3741" name="Picture 669"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6238100"/>
          <a:ext cx="200025" cy="200025"/>
        </a:xfrm>
        <a:prstGeom prst="rect">
          <a:avLst/>
        </a:prstGeom>
        <a:noFill/>
      </xdr:spPr>
    </xdr:pic>
    <xdr:clientData/>
  </xdr:twoCellAnchor>
  <xdr:twoCellAnchor editAs="oneCell">
    <xdr:from>
      <xdr:col>4</xdr:col>
      <xdr:colOff>0</xdr:colOff>
      <xdr:row>300</xdr:row>
      <xdr:rowOff>0</xdr:rowOff>
    </xdr:from>
    <xdr:to>
      <xdr:col>4</xdr:col>
      <xdr:colOff>200025</xdr:colOff>
      <xdr:row>301</xdr:row>
      <xdr:rowOff>38100</xdr:rowOff>
    </xdr:to>
    <xdr:pic>
      <xdr:nvPicPr>
        <xdr:cNvPr id="3742" name="Picture 67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6723875"/>
          <a:ext cx="200025" cy="200025"/>
        </a:xfrm>
        <a:prstGeom prst="rect">
          <a:avLst/>
        </a:prstGeom>
        <a:noFill/>
      </xdr:spPr>
    </xdr:pic>
    <xdr:clientData/>
  </xdr:twoCellAnchor>
  <xdr:twoCellAnchor editAs="oneCell">
    <xdr:from>
      <xdr:col>5</xdr:col>
      <xdr:colOff>0</xdr:colOff>
      <xdr:row>300</xdr:row>
      <xdr:rowOff>0</xdr:rowOff>
    </xdr:from>
    <xdr:to>
      <xdr:col>5</xdr:col>
      <xdr:colOff>200025</xdr:colOff>
      <xdr:row>301</xdr:row>
      <xdr:rowOff>38100</xdr:rowOff>
    </xdr:to>
    <xdr:pic>
      <xdr:nvPicPr>
        <xdr:cNvPr id="3743" name="Picture 67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6723875"/>
          <a:ext cx="200025" cy="200025"/>
        </a:xfrm>
        <a:prstGeom prst="rect">
          <a:avLst/>
        </a:prstGeom>
        <a:noFill/>
      </xdr:spPr>
    </xdr:pic>
    <xdr:clientData/>
  </xdr:twoCellAnchor>
  <xdr:twoCellAnchor editAs="oneCell">
    <xdr:from>
      <xdr:col>3</xdr:col>
      <xdr:colOff>0</xdr:colOff>
      <xdr:row>301</xdr:row>
      <xdr:rowOff>0</xdr:rowOff>
    </xdr:from>
    <xdr:to>
      <xdr:col>3</xdr:col>
      <xdr:colOff>200025</xdr:colOff>
      <xdr:row>302</xdr:row>
      <xdr:rowOff>38100</xdr:rowOff>
    </xdr:to>
    <xdr:pic>
      <xdr:nvPicPr>
        <xdr:cNvPr id="3744" name="Picture 67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7047725"/>
          <a:ext cx="200025" cy="200025"/>
        </a:xfrm>
        <a:prstGeom prst="rect">
          <a:avLst/>
        </a:prstGeom>
        <a:noFill/>
      </xdr:spPr>
    </xdr:pic>
    <xdr:clientData/>
  </xdr:twoCellAnchor>
  <xdr:twoCellAnchor editAs="oneCell">
    <xdr:from>
      <xdr:col>4</xdr:col>
      <xdr:colOff>0</xdr:colOff>
      <xdr:row>301</xdr:row>
      <xdr:rowOff>0</xdr:rowOff>
    </xdr:from>
    <xdr:to>
      <xdr:col>4</xdr:col>
      <xdr:colOff>200025</xdr:colOff>
      <xdr:row>302</xdr:row>
      <xdr:rowOff>38100</xdr:rowOff>
    </xdr:to>
    <xdr:pic>
      <xdr:nvPicPr>
        <xdr:cNvPr id="3745" name="Picture 67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7047725"/>
          <a:ext cx="200025" cy="200025"/>
        </a:xfrm>
        <a:prstGeom prst="rect">
          <a:avLst/>
        </a:prstGeom>
        <a:noFill/>
      </xdr:spPr>
    </xdr:pic>
    <xdr:clientData/>
  </xdr:twoCellAnchor>
  <xdr:twoCellAnchor editAs="oneCell">
    <xdr:from>
      <xdr:col>5</xdr:col>
      <xdr:colOff>0</xdr:colOff>
      <xdr:row>301</xdr:row>
      <xdr:rowOff>0</xdr:rowOff>
    </xdr:from>
    <xdr:to>
      <xdr:col>5</xdr:col>
      <xdr:colOff>200025</xdr:colOff>
      <xdr:row>302</xdr:row>
      <xdr:rowOff>38100</xdr:rowOff>
    </xdr:to>
    <xdr:pic>
      <xdr:nvPicPr>
        <xdr:cNvPr id="3746" name="Picture 674"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7047725"/>
          <a:ext cx="200025" cy="200025"/>
        </a:xfrm>
        <a:prstGeom prst="rect">
          <a:avLst/>
        </a:prstGeom>
        <a:noFill/>
      </xdr:spPr>
    </xdr:pic>
    <xdr:clientData/>
  </xdr:twoCellAnchor>
  <xdr:twoCellAnchor editAs="oneCell">
    <xdr:from>
      <xdr:col>4</xdr:col>
      <xdr:colOff>0</xdr:colOff>
      <xdr:row>302</xdr:row>
      <xdr:rowOff>0</xdr:rowOff>
    </xdr:from>
    <xdr:to>
      <xdr:col>4</xdr:col>
      <xdr:colOff>200025</xdr:colOff>
      <xdr:row>303</xdr:row>
      <xdr:rowOff>38100</xdr:rowOff>
    </xdr:to>
    <xdr:pic>
      <xdr:nvPicPr>
        <xdr:cNvPr id="3747" name="Picture 67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7533500"/>
          <a:ext cx="200025" cy="200025"/>
        </a:xfrm>
        <a:prstGeom prst="rect">
          <a:avLst/>
        </a:prstGeom>
        <a:noFill/>
      </xdr:spPr>
    </xdr:pic>
    <xdr:clientData/>
  </xdr:twoCellAnchor>
  <xdr:twoCellAnchor editAs="oneCell">
    <xdr:from>
      <xdr:col>5</xdr:col>
      <xdr:colOff>0</xdr:colOff>
      <xdr:row>302</xdr:row>
      <xdr:rowOff>0</xdr:rowOff>
    </xdr:from>
    <xdr:to>
      <xdr:col>5</xdr:col>
      <xdr:colOff>200025</xdr:colOff>
      <xdr:row>303</xdr:row>
      <xdr:rowOff>38100</xdr:rowOff>
    </xdr:to>
    <xdr:pic>
      <xdr:nvPicPr>
        <xdr:cNvPr id="3748" name="Picture 67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7533500"/>
          <a:ext cx="200025" cy="200025"/>
        </a:xfrm>
        <a:prstGeom prst="rect">
          <a:avLst/>
        </a:prstGeom>
        <a:noFill/>
      </xdr:spPr>
    </xdr:pic>
    <xdr:clientData/>
  </xdr:twoCellAnchor>
  <xdr:twoCellAnchor editAs="oneCell">
    <xdr:from>
      <xdr:col>3</xdr:col>
      <xdr:colOff>0</xdr:colOff>
      <xdr:row>303</xdr:row>
      <xdr:rowOff>0</xdr:rowOff>
    </xdr:from>
    <xdr:to>
      <xdr:col>3</xdr:col>
      <xdr:colOff>200025</xdr:colOff>
      <xdr:row>304</xdr:row>
      <xdr:rowOff>38100</xdr:rowOff>
    </xdr:to>
    <xdr:pic>
      <xdr:nvPicPr>
        <xdr:cNvPr id="3749" name="Picture 677"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7695425"/>
          <a:ext cx="200025" cy="200025"/>
        </a:xfrm>
        <a:prstGeom prst="rect">
          <a:avLst/>
        </a:prstGeom>
        <a:noFill/>
      </xdr:spPr>
    </xdr:pic>
    <xdr:clientData/>
  </xdr:twoCellAnchor>
  <xdr:twoCellAnchor editAs="oneCell">
    <xdr:from>
      <xdr:col>4</xdr:col>
      <xdr:colOff>0</xdr:colOff>
      <xdr:row>303</xdr:row>
      <xdr:rowOff>0</xdr:rowOff>
    </xdr:from>
    <xdr:to>
      <xdr:col>4</xdr:col>
      <xdr:colOff>200025</xdr:colOff>
      <xdr:row>304</xdr:row>
      <xdr:rowOff>38100</xdr:rowOff>
    </xdr:to>
    <xdr:pic>
      <xdr:nvPicPr>
        <xdr:cNvPr id="3750" name="Picture 67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7695425"/>
          <a:ext cx="200025" cy="200025"/>
        </a:xfrm>
        <a:prstGeom prst="rect">
          <a:avLst/>
        </a:prstGeom>
        <a:noFill/>
      </xdr:spPr>
    </xdr:pic>
    <xdr:clientData/>
  </xdr:twoCellAnchor>
  <xdr:twoCellAnchor editAs="oneCell">
    <xdr:from>
      <xdr:col>5</xdr:col>
      <xdr:colOff>0</xdr:colOff>
      <xdr:row>303</xdr:row>
      <xdr:rowOff>0</xdr:rowOff>
    </xdr:from>
    <xdr:to>
      <xdr:col>5</xdr:col>
      <xdr:colOff>200025</xdr:colOff>
      <xdr:row>304</xdr:row>
      <xdr:rowOff>38100</xdr:rowOff>
    </xdr:to>
    <xdr:pic>
      <xdr:nvPicPr>
        <xdr:cNvPr id="3751" name="Picture 67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7695425"/>
          <a:ext cx="200025" cy="200025"/>
        </a:xfrm>
        <a:prstGeom prst="rect">
          <a:avLst/>
        </a:prstGeom>
        <a:noFill/>
      </xdr:spPr>
    </xdr:pic>
    <xdr:clientData/>
  </xdr:twoCellAnchor>
  <xdr:twoCellAnchor editAs="oneCell">
    <xdr:from>
      <xdr:col>3</xdr:col>
      <xdr:colOff>0</xdr:colOff>
      <xdr:row>304</xdr:row>
      <xdr:rowOff>0</xdr:rowOff>
    </xdr:from>
    <xdr:to>
      <xdr:col>3</xdr:col>
      <xdr:colOff>200025</xdr:colOff>
      <xdr:row>305</xdr:row>
      <xdr:rowOff>38100</xdr:rowOff>
    </xdr:to>
    <xdr:pic>
      <xdr:nvPicPr>
        <xdr:cNvPr id="3752" name="Picture 680"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8019275"/>
          <a:ext cx="200025" cy="200025"/>
        </a:xfrm>
        <a:prstGeom prst="rect">
          <a:avLst/>
        </a:prstGeom>
        <a:noFill/>
      </xdr:spPr>
    </xdr:pic>
    <xdr:clientData/>
  </xdr:twoCellAnchor>
  <xdr:twoCellAnchor editAs="oneCell">
    <xdr:from>
      <xdr:col>4</xdr:col>
      <xdr:colOff>0</xdr:colOff>
      <xdr:row>304</xdr:row>
      <xdr:rowOff>0</xdr:rowOff>
    </xdr:from>
    <xdr:to>
      <xdr:col>4</xdr:col>
      <xdr:colOff>200025</xdr:colOff>
      <xdr:row>305</xdr:row>
      <xdr:rowOff>38100</xdr:rowOff>
    </xdr:to>
    <xdr:pic>
      <xdr:nvPicPr>
        <xdr:cNvPr id="3753" name="Picture 68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8019275"/>
          <a:ext cx="200025" cy="200025"/>
        </a:xfrm>
        <a:prstGeom prst="rect">
          <a:avLst/>
        </a:prstGeom>
        <a:noFill/>
      </xdr:spPr>
    </xdr:pic>
    <xdr:clientData/>
  </xdr:twoCellAnchor>
  <xdr:twoCellAnchor editAs="oneCell">
    <xdr:from>
      <xdr:col>5</xdr:col>
      <xdr:colOff>0</xdr:colOff>
      <xdr:row>304</xdr:row>
      <xdr:rowOff>0</xdr:rowOff>
    </xdr:from>
    <xdr:to>
      <xdr:col>5</xdr:col>
      <xdr:colOff>200025</xdr:colOff>
      <xdr:row>305</xdr:row>
      <xdr:rowOff>38100</xdr:rowOff>
    </xdr:to>
    <xdr:pic>
      <xdr:nvPicPr>
        <xdr:cNvPr id="3754" name="Picture 68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8019275"/>
          <a:ext cx="200025" cy="200025"/>
        </a:xfrm>
        <a:prstGeom prst="rect">
          <a:avLst/>
        </a:prstGeom>
        <a:noFill/>
      </xdr:spPr>
    </xdr:pic>
    <xdr:clientData/>
  </xdr:twoCellAnchor>
  <xdr:twoCellAnchor editAs="oneCell">
    <xdr:from>
      <xdr:col>3</xdr:col>
      <xdr:colOff>0</xdr:colOff>
      <xdr:row>305</xdr:row>
      <xdr:rowOff>0</xdr:rowOff>
    </xdr:from>
    <xdr:to>
      <xdr:col>3</xdr:col>
      <xdr:colOff>200025</xdr:colOff>
      <xdr:row>306</xdr:row>
      <xdr:rowOff>38100</xdr:rowOff>
    </xdr:to>
    <xdr:pic>
      <xdr:nvPicPr>
        <xdr:cNvPr id="3755" name="Picture 68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8343125"/>
          <a:ext cx="200025" cy="200025"/>
        </a:xfrm>
        <a:prstGeom prst="rect">
          <a:avLst/>
        </a:prstGeom>
        <a:noFill/>
      </xdr:spPr>
    </xdr:pic>
    <xdr:clientData/>
  </xdr:twoCellAnchor>
  <xdr:twoCellAnchor editAs="oneCell">
    <xdr:from>
      <xdr:col>4</xdr:col>
      <xdr:colOff>0</xdr:colOff>
      <xdr:row>305</xdr:row>
      <xdr:rowOff>0</xdr:rowOff>
    </xdr:from>
    <xdr:to>
      <xdr:col>4</xdr:col>
      <xdr:colOff>200025</xdr:colOff>
      <xdr:row>306</xdr:row>
      <xdr:rowOff>38100</xdr:rowOff>
    </xdr:to>
    <xdr:pic>
      <xdr:nvPicPr>
        <xdr:cNvPr id="3756" name="Picture 68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8343125"/>
          <a:ext cx="200025" cy="200025"/>
        </a:xfrm>
        <a:prstGeom prst="rect">
          <a:avLst/>
        </a:prstGeom>
        <a:noFill/>
      </xdr:spPr>
    </xdr:pic>
    <xdr:clientData/>
  </xdr:twoCellAnchor>
  <xdr:twoCellAnchor editAs="oneCell">
    <xdr:from>
      <xdr:col>5</xdr:col>
      <xdr:colOff>0</xdr:colOff>
      <xdr:row>305</xdr:row>
      <xdr:rowOff>0</xdr:rowOff>
    </xdr:from>
    <xdr:to>
      <xdr:col>5</xdr:col>
      <xdr:colOff>200025</xdr:colOff>
      <xdr:row>306</xdr:row>
      <xdr:rowOff>38100</xdr:rowOff>
    </xdr:to>
    <xdr:pic>
      <xdr:nvPicPr>
        <xdr:cNvPr id="3757" name="Picture 68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8343125"/>
          <a:ext cx="200025" cy="200025"/>
        </a:xfrm>
        <a:prstGeom prst="rect">
          <a:avLst/>
        </a:prstGeom>
        <a:noFill/>
      </xdr:spPr>
    </xdr:pic>
    <xdr:clientData/>
  </xdr:twoCellAnchor>
  <xdr:twoCellAnchor editAs="oneCell">
    <xdr:from>
      <xdr:col>3</xdr:col>
      <xdr:colOff>0</xdr:colOff>
      <xdr:row>306</xdr:row>
      <xdr:rowOff>0</xdr:rowOff>
    </xdr:from>
    <xdr:to>
      <xdr:col>3</xdr:col>
      <xdr:colOff>200025</xdr:colOff>
      <xdr:row>307</xdr:row>
      <xdr:rowOff>38100</xdr:rowOff>
    </xdr:to>
    <xdr:pic>
      <xdr:nvPicPr>
        <xdr:cNvPr id="3758" name="Picture 68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8828900"/>
          <a:ext cx="200025" cy="200025"/>
        </a:xfrm>
        <a:prstGeom prst="rect">
          <a:avLst/>
        </a:prstGeom>
        <a:noFill/>
      </xdr:spPr>
    </xdr:pic>
    <xdr:clientData/>
  </xdr:twoCellAnchor>
  <xdr:twoCellAnchor editAs="oneCell">
    <xdr:from>
      <xdr:col>4</xdr:col>
      <xdr:colOff>0</xdr:colOff>
      <xdr:row>306</xdr:row>
      <xdr:rowOff>0</xdr:rowOff>
    </xdr:from>
    <xdr:to>
      <xdr:col>4</xdr:col>
      <xdr:colOff>200025</xdr:colOff>
      <xdr:row>307</xdr:row>
      <xdr:rowOff>38100</xdr:rowOff>
    </xdr:to>
    <xdr:pic>
      <xdr:nvPicPr>
        <xdr:cNvPr id="3759" name="Picture 68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8828900"/>
          <a:ext cx="200025" cy="200025"/>
        </a:xfrm>
        <a:prstGeom prst="rect">
          <a:avLst/>
        </a:prstGeom>
        <a:noFill/>
      </xdr:spPr>
    </xdr:pic>
    <xdr:clientData/>
  </xdr:twoCellAnchor>
  <xdr:twoCellAnchor editAs="oneCell">
    <xdr:from>
      <xdr:col>5</xdr:col>
      <xdr:colOff>0</xdr:colOff>
      <xdr:row>306</xdr:row>
      <xdr:rowOff>0</xdr:rowOff>
    </xdr:from>
    <xdr:to>
      <xdr:col>5</xdr:col>
      <xdr:colOff>200025</xdr:colOff>
      <xdr:row>307</xdr:row>
      <xdr:rowOff>38100</xdr:rowOff>
    </xdr:to>
    <xdr:pic>
      <xdr:nvPicPr>
        <xdr:cNvPr id="3760" name="Picture 68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8828900"/>
          <a:ext cx="200025" cy="200025"/>
        </a:xfrm>
        <a:prstGeom prst="rect">
          <a:avLst/>
        </a:prstGeom>
        <a:noFill/>
      </xdr:spPr>
    </xdr:pic>
    <xdr:clientData/>
  </xdr:twoCellAnchor>
  <xdr:twoCellAnchor editAs="oneCell">
    <xdr:from>
      <xdr:col>4</xdr:col>
      <xdr:colOff>0</xdr:colOff>
      <xdr:row>307</xdr:row>
      <xdr:rowOff>0</xdr:rowOff>
    </xdr:from>
    <xdr:to>
      <xdr:col>4</xdr:col>
      <xdr:colOff>200025</xdr:colOff>
      <xdr:row>308</xdr:row>
      <xdr:rowOff>38100</xdr:rowOff>
    </xdr:to>
    <xdr:pic>
      <xdr:nvPicPr>
        <xdr:cNvPr id="3761" name="Picture 68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9314675"/>
          <a:ext cx="200025" cy="200025"/>
        </a:xfrm>
        <a:prstGeom prst="rect">
          <a:avLst/>
        </a:prstGeom>
        <a:noFill/>
      </xdr:spPr>
    </xdr:pic>
    <xdr:clientData/>
  </xdr:twoCellAnchor>
  <xdr:twoCellAnchor editAs="oneCell">
    <xdr:from>
      <xdr:col>5</xdr:col>
      <xdr:colOff>0</xdr:colOff>
      <xdr:row>307</xdr:row>
      <xdr:rowOff>0</xdr:rowOff>
    </xdr:from>
    <xdr:to>
      <xdr:col>5</xdr:col>
      <xdr:colOff>200025</xdr:colOff>
      <xdr:row>308</xdr:row>
      <xdr:rowOff>38100</xdr:rowOff>
    </xdr:to>
    <xdr:pic>
      <xdr:nvPicPr>
        <xdr:cNvPr id="3762" name="Picture 69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9314675"/>
          <a:ext cx="200025" cy="200025"/>
        </a:xfrm>
        <a:prstGeom prst="rect">
          <a:avLst/>
        </a:prstGeom>
        <a:noFill/>
      </xdr:spPr>
    </xdr:pic>
    <xdr:clientData/>
  </xdr:twoCellAnchor>
  <xdr:twoCellAnchor editAs="oneCell">
    <xdr:from>
      <xdr:col>4</xdr:col>
      <xdr:colOff>0</xdr:colOff>
      <xdr:row>308</xdr:row>
      <xdr:rowOff>0</xdr:rowOff>
    </xdr:from>
    <xdr:to>
      <xdr:col>4</xdr:col>
      <xdr:colOff>200025</xdr:colOff>
      <xdr:row>309</xdr:row>
      <xdr:rowOff>38100</xdr:rowOff>
    </xdr:to>
    <xdr:pic>
      <xdr:nvPicPr>
        <xdr:cNvPr id="3763" name="Picture 69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9476600"/>
          <a:ext cx="200025" cy="200025"/>
        </a:xfrm>
        <a:prstGeom prst="rect">
          <a:avLst/>
        </a:prstGeom>
        <a:noFill/>
      </xdr:spPr>
    </xdr:pic>
    <xdr:clientData/>
  </xdr:twoCellAnchor>
  <xdr:twoCellAnchor editAs="oneCell">
    <xdr:from>
      <xdr:col>5</xdr:col>
      <xdr:colOff>0</xdr:colOff>
      <xdr:row>308</xdr:row>
      <xdr:rowOff>0</xdr:rowOff>
    </xdr:from>
    <xdr:to>
      <xdr:col>5</xdr:col>
      <xdr:colOff>200025</xdr:colOff>
      <xdr:row>309</xdr:row>
      <xdr:rowOff>38100</xdr:rowOff>
    </xdr:to>
    <xdr:pic>
      <xdr:nvPicPr>
        <xdr:cNvPr id="3764" name="Picture 69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9476600"/>
          <a:ext cx="200025" cy="200025"/>
        </a:xfrm>
        <a:prstGeom prst="rect">
          <a:avLst/>
        </a:prstGeom>
        <a:noFill/>
      </xdr:spPr>
    </xdr:pic>
    <xdr:clientData/>
  </xdr:twoCellAnchor>
  <xdr:twoCellAnchor editAs="oneCell">
    <xdr:from>
      <xdr:col>3</xdr:col>
      <xdr:colOff>0</xdr:colOff>
      <xdr:row>309</xdr:row>
      <xdr:rowOff>0</xdr:rowOff>
    </xdr:from>
    <xdr:to>
      <xdr:col>3</xdr:col>
      <xdr:colOff>200025</xdr:colOff>
      <xdr:row>310</xdr:row>
      <xdr:rowOff>38100</xdr:rowOff>
    </xdr:to>
    <xdr:pic>
      <xdr:nvPicPr>
        <xdr:cNvPr id="3765" name="Picture 69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9638525"/>
          <a:ext cx="200025" cy="200025"/>
        </a:xfrm>
        <a:prstGeom prst="rect">
          <a:avLst/>
        </a:prstGeom>
        <a:noFill/>
      </xdr:spPr>
    </xdr:pic>
    <xdr:clientData/>
  </xdr:twoCellAnchor>
  <xdr:twoCellAnchor editAs="oneCell">
    <xdr:from>
      <xdr:col>4</xdr:col>
      <xdr:colOff>0</xdr:colOff>
      <xdr:row>309</xdr:row>
      <xdr:rowOff>0</xdr:rowOff>
    </xdr:from>
    <xdr:to>
      <xdr:col>4</xdr:col>
      <xdr:colOff>200025</xdr:colOff>
      <xdr:row>310</xdr:row>
      <xdr:rowOff>38100</xdr:rowOff>
    </xdr:to>
    <xdr:pic>
      <xdr:nvPicPr>
        <xdr:cNvPr id="3766" name="Picture 69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9638525"/>
          <a:ext cx="200025" cy="200025"/>
        </a:xfrm>
        <a:prstGeom prst="rect">
          <a:avLst/>
        </a:prstGeom>
        <a:noFill/>
      </xdr:spPr>
    </xdr:pic>
    <xdr:clientData/>
  </xdr:twoCellAnchor>
  <xdr:twoCellAnchor editAs="oneCell">
    <xdr:from>
      <xdr:col>5</xdr:col>
      <xdr:colOff>0</xdr:colOff>
      <xdr:row>309</xdr:row>
      <xdr:rowOff>0</xdr:rowOff>
    </xdr:from>
    <xdr:to>
      <xdr:col>5</xdr:col>
      <xdr:colOff>200025</xdr:colOff>
      <xdr:row>310</xdr:row>
      <xdr:rowOff>38100</xdr:rowOff>
    </xdr:to>
    <xdr:pic>
      <xdr:nvPicPr>
        <xdr:cNvPr id="3767" name="Picture 69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9638525"/>
          <a:ext cx="200025" cy="200025"/>
        </a:xfrm>
        <a:prstGeom prst="rect">
          <a:avLst/>
        </a:prstGeom>
        <a:noFill/>
      </xdr:spPr>
    </xdr:pic>
    <xdr:clientData/>
  </xdr:twoCellAnchor>
  <xdr:twoCellAnchor editAs="oneCell">
    <xdr:from>
      <xdr:col>3</xdr:col>
      <xdr:colOff>0</xdr:colOff>
      <xdr:row>310</xdr:row>
      <xdr:rowOff>0</xdr:rowOff>
    </xdr:from>
    <xdr:to>
      <xdr:col>3</xdr:col>
      <xdr:colOff>200025</xdr:colOff>
      <xdr:row>311</xdr:row>
      <xdr:rowOff>38100</xdr:rowOff>
    </xdr:to>
    <xdr:pic>
      <xdr:nvPicPr>
        <xdr:cNvPr id="3768" name="Picture 69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9800450"/>
          <a:ext cx="200025" cy="200025"/>
        </a:xfrm>
        <a:prstGeom prst="rect">
          <a:avLst/>
        </a:prstGeom>
        <a:noFill/>
      </xdr:spPr>
    </xdr:pic>
    <xdr:clientData/>
  </xdr:twoCellAnchor>
  <xdr:twoCellAnchor editAs="oneCell">
    <xdr:from>
      <xdr:col>4</xdr:col>
      <xdr:colOff>0</xdr:colOff>
      <xdr:row>310</xdr:row>
      <xdr:rowOff>0</xdr:rowOff>
    </xdr:from>
    <xdr:to>
      <xdr:col>4</xdr:col>
      <xdr:colOff>200025</xdr:colOff>
      <xdr:row>311</xdr:row>
      <xdr:rowOff>38100</xdr:rowOff>
    </xdr:to>
    <xdr:pic>
      <xdr:nvPicPr>
        <xdr:cNvPr id="3769" name="Picture 697"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79800450"/>
          <a:ext cx="200025" cy="200025"/>
        </a:xfrm>
        <a:prstGeom prst="rect">
          <a:avLst/>
        </a:prstGeom>
        <a:noFill/>
      </xdr:spPr>
    </xdr:pic>
    <xdr:clientData/>
  </xdr:twoCellAnchor>
  <xdr:twoCellAnchor editAs="oneCell">
    <xdr:from>
      <xdr:col>5</xdr:col>
      <xdr:colOff>0</xdr:colOff>
      <xdr:row>310</xdr:row>
      <xdr:rowOff>0</xdr:rowOff>
    </xdr:from>
    <xdr:to>
      <xdr:col>5</xdr:col>
      <xdr:colOff>200025</xdr:colOff>
      <xdr:row>311</xdr:row>
      <xdr:rowOff>38100</xdr:rowOff>
    </xdr:to>
    <xdr:pic>
      <xdr:nvPicPr>
        <xdr:cNvPr id="3770" name="Picture 69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9800450"/>
          <a:ext cx="200025" cy="200025"/>
        </a:xfrm>
        <a:prstGeom prst="rect">
          <a:avLst/>
        </a:prstGeom>
        <a:noFill/>
      </xdr:spPr>
    </xdr:pic>
    <xdr:clientData/>
  </xdr:twoCellAnchor>
  <xdr:twoCellAnchor editAs="oneCell">
    <xdr:from>
      <xdr:col>4</xdr:col>
      <xdr:colOff>0</xdr:colOff>
      <xdr:row>311</xdr:row>
      <xdr:rowOff>0</xdr:rowOff>
    </xdr:from>
    <xdr:to>
      <xdr:col>4</xdr:col>
      <xdr:colOff>200025</xdr:colOff>
      <xdr:row>312</xdr:row>
      <xdr:rowOff>38100</xdr:rowOff>
    </xdr:to>
    <xdr:pic>
      <xdr:nvPicPr>
        <xdr:cNvPr id="3771" name="Picture 69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9962375"/>
          <a:ext cx="200025" cy="200025"/>
        </a:xfrm>
        <a:prstGeom prst="rect">
          <a:avLst/>
        </a:prstGeom>
        <a:noFill/>
      </xdr:spPr>
    </xdr:pic>
    <xdr:clientData/>
  </xdr:twoCellAnchor>
  <xdr:twoCellAnchor editAs="oneCell">
    <xdr:from>
      <xdr:col>5</xdr:col>
      <xdr:colOff>0</xdr:colOff>
      <xdr:row>311</xdr:row>
      <xdr:rowOff>0</xdr:rowOff>
    </xdr:from>
    <xdr:to>
      <xdr:col>5</xdr:col>
      <xdr:colOff>200025</xdr:colOff>
      <xdr:row>312</xdr:row>
      <xdr:rowOff>38100</xdr:rowOff>
    </xdr:to>
    <xdr:pic>
      <xdr:nvPicPr>
        <xdr:cNvPr id="3772" name="Picture 70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79962375"/>
          <a:ext cx="200025" cy="200025"/>
        </a:xfrm>
        <a:prstGeom prst="rect">
          <a:avLst/>
        </a:prstGeom>
        <a:noFill/>
      </xdr:spPr>
    </xdr:pic>
    <xdr:clientData/>
  </xdr:twoCellAnchor>
  <xdr:twoCellAnchor editAs="oneCell">
    <xdr:from>
      <xdr:col>3</xdr:col>
      <xdr:colOff>0</xdr:colOff>
      <xdr:row>312</xdr:row>
      <xdr:rowOff>0</xdr:rowOff>
    </xdr:from>
    <xdr:to>
      <xdr:col>3</xdr:col>
      <xdr:colOff>200025</xdr:colOff>
      <xdr:row>313</xdr:row>
      <xdr:rowOff>38100</xdr:rowOff>
    </xdr:to>
    <xdr:pic>
      <xdr:nvPicPr>
        <xdr:cNvPr id="3773" name="Picture 701"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0286225"/>
          <a:ext cx="200025" cy="200025"/>
        </a:xfrm>
        <a:prstGeom prst="rect">
          <a:avLst/>
        </a:prstGeom>
        <a:noFill/>
      </xdr:spPr>
    </xdr:pic>
    <xdr:clientData/>
  </xdr:twoCellAnchor>
  <xdr:twoCellAnchor editAs="oneCell">
    <xdr:from>
      <xdr:col>4</xdr:col>
      <xdr:colOff>0</xdr:colOff>
      <xdr:row>312</xdr:row>
      <xdr:rowOff>0</xdr:rowOff>
    </xdr:from>
    <xdr:to>
      <xdr:col>4</xdr:col>
      <xdr:colOff>200025</xdr:colOff>
      <xdr:row>313</xdr:row>
      <xdr:rowOff>38100</xdr:rowOff>
    </xdr:to>
    <xdr:pic>
      <xdr:nvPicPr>
        <xdr:cNvPr id="3774" name="Picture 70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0286225"/>
          <a:ext cx="200025" cy="200025"/>
        </a:xfrm>
        <a:prstGeom prst="rect">
          <a:avLst/>
        </a:prstGeom>
        <a:noFill/>
      </xdr:spPr>
    </xdr:pic>
    <xdr:clientData/>
  </xdr:twoCellAnchor>
  <xdr:twoCellAnchor editAs="oneCell">
    <xdr:from>
      <xdr:col>5</xdr:col>
      <xdr:colOff>0</xdr:colOff>
      <xdr:row>312</xdr:row>
      <xdr:rowOff>0</xdr:rowOff>
    </xdr:from>
    <xdr:to>
      <xdr:col>5</xdr:col>
      <xdr:colOff>200025</xdr:colOff>
      <xdr:row>313</xdr:row>
      <xdr:rowOff>38100</xdr:rowOff>
    </xdr:to>
    <xdr:pic>
      <xdr:nvPicPr>
        <xdr:cNvPr id="3775" name="Picture 703"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80286225"/>
          <a:ext cx="200025" cy="200025"/>
        </a:xfrm>
        <a:prstGeom prst="rect">
          <a:avLst/>
        </a:prstGeom>
        <a:noFill/>
      </xdr:spPr>
    </xdr:pic>
    <xdr:clientData/>
  </xdr:twoCellAnchor>
  <xdr:twoCellAnchor editAs="oneCell">
    <xdr:from>
      <xdr:col>4</xdr:col>
      <xdr:colOff>0</xdr:colOff>
      <xdr:row>313</xdr:row>
      <xdr:rowOff>0</xdr:rowOff>
    </xdr:from>
    <xdr:to>
      <xdr:col>4</xdr:col>
      <xdr:colOff>200025</xdr:colOff>
      <xdr:row>314</xdr:row>
      <xdr:rowOff>38100</xdr:rowOff>
    </xdr:to>
    <xdr:pic>
      <xdr:nvPicPr>
        <xdr:cNvPr id="3776" name="Picture 70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0933925"/>
          <a:ext cx="200025" cy="200025"/>
        </a:xfrm>
        <a:prstGeom prst="rect">
          <a:avLst/>
        </a:prstGeom>
        <a:noFill/>
      </xdr:spPr>
    </xdr:pic>
    <xdr:clientData/>
  </xdr:twoCellAnchor>
  <xdr:twoCellAnchor editAs="oneCell">
    <xdr:from>
      <xdr:col>5</xdr:col>
      <xdr:colOff>0</xdr:colOff>
      <xdr:row>313</xdr:row>
      <xdr:rowOff>0</xdr:rowOff>
    </xdr:from>
    <xdr:to>
      <xdr:col>5</xdr:col>
      <xdr:colOff>200025</xdr:colOff>
      <xdr:row>314</xdr:row>
      <xdr:rowOff>38100</xdr:rowOff>
    </xdr:to>
    <xdr:pic>
      <xdr:nvPicPr>
        <xdr:cNvPr id="3777" name="Picture 70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0933925"/>
          <a:ext cx="200025" cy="200025"/>
        </a:xfrm>
        <a:prstGeom prst="rect">
          <a:avLst/>
        </a:prstGeom>
        <a:noFill/>
      </xdr:spPr>
    </xdr:pic>
    <xdr:clientData/>
  </xdr:twoCellAnchor>
  <xdr:twoCellAnchor editAs="oneCell">
    <xdr:from>
      <xdr:col>3</xdr:col>
      <xdr:colOff>0</xdr:colOff>
      <xdr:row>314</xdr:row>
      <xdr:rowOff>0</xdr:rowOff>
    </xdr:from>
    <xdr:to>
      <xdr:col>3</xdr:col>
      <xdr:colOff>200025</xdr:colOff>
      <xdr:row>315</xdr:row>
      <xdr:rowOff>38100</xdr:rowOff>
    </xdr:to>
    <xdr:pic>
      <xdr:nvPicPr>
        <xdr:cNvPr id="3778" name="Picture 70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1095850"/>
          <a:ext cx="200025" cy="200025"/>
        </a:xfrm>
        <a:prstGeom prst="rect">
          <a:avLst/>
        </a:prstGeom>
        <a:noFill/>
      </xdr:spPr>
    </xdr:pic>
    <xdr:clientData/>
  </xdr:twoCellAnchor>
  <xdr:twoCellAnchor editAs="oneCell">
    <xdr:from>
      <xdr:col>4</xdr:col>
      <xdr:colOff>0</xdr:colOff>
      <xdr:row>314</xdr:row>
      <xdr:rowOff>0</xdr:rowOff>
    </xdr:from>
    <xdr:to>
      <xdr:col>4</xdr:col>
      <xdr:colOff>200025</xdr:colOff>
      <xdr:row>315</xdr:row>
      <xdr:rowOff>38100</xdr:rowOff>
    </xdr:to>
    <xdr:pic>
      <xdr:nvPicPr>
        <xdr:cNvPr id="3779" name="Picture 70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1095850"/>
          <a:ext cx="200025" cy="200025"/>
        </a:xfrm>
        <a:prstGeom prst="rect">
          <a:avLst/>
        </a:prstGeom>
        <a:noFill/>
      </xdr:spPr>
    </xdr:pic>
    <xdr:clientData/>
  </xdr:twoCellAnchor>
  <xdr:twoCellAnchor editAs="oneCell">
    <xdr:from>
      <xdr:col>5</xdr:col>
      <xdr:colOff>0</xdr:colOff>
      <xdr:row>314</xdr:row>
      <xdr:rowOff>0</xdr:rowOff>
    </xdr:from>
    <xdr:to>
      <xdr:col>5</xdr:col>
      <xdr:colOff>200025</xdr:colOff>
      <xdr:row>315</xdr:row>
      <xdr:rowOff>38100</xdr:rowOff>
    </xdr:to>
    <xdr:pic>
      <xdr:nvPicPr>
        <xdr:cNvPr id="3780" name="Picture 70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81095850"/>
          <a:ext cx="200025" cy="200025"/>
        </a:xfrm>
        <a:prstGeom prst="rect">
          <a:avLst/>
        </a:prstGeom>
        <a:noFill/>
      </xdr:spPr>
    </xdr:pic>
    <xdr:clientData/>
  </xdr:twoCellAnchor>
  <xdr:twoCellAnchor editAs="oneCell">
    <xdr:from>
      <xdr:col>3</xdr:col>
      <xdr:colOff>0</xdr:colOff>
      <xdr:row>315</xdr:row>
      <xdr:rowOff>0</xdr:rowOff>
    </xdr:from>
    <xdr:to>
      <xdr:col>3</xdr:col>
      <xdr:colOff>200025</xdr:colOff>
      <xdr:row>316</xdr:row>
      <xdr:rowOff>38100</xdr:rowOff>
    </xdr:to>
    <xdr:pic>
      <xdr:nvPicPr>
        <xdr:cNvPr id="3781" name="Picture 709"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1581625"/>
          <a:ext cx="200025" cy="200025"/>
        </a:xfrm>
        <a:prstGeom prst="rect">
          <a:avLst/>
        </a:prstGeom>
        <a:noFill/>
      </xdr:spPr>
    </xdr:pic>
    <xdr:clientData/>
  </xdr:twoCellAnchor>
  <xdr:twoCellAnchor editAs="oneCell">
    <xdr:from>
      <xdr:col>4</xdr:col>
      <xdr:colOff>0</xdr:colOff>
      <xdr:row>315</xdr:row>
      <xdr:rowOff>0</xdr:rowOff>
    </xdr:from>
    <xdr:to>
      <xdr:col>4</xdr:col>
      <xdr:colOff>200025</xdr:colOff>
      <xdr:row>316</xdr:row>
      <xdr:rowOff>38100</xdr:rowOff>
    </xdr:to>
    <xdr:pic>
      <xdr:nvPicPr>
        <xdr:cNvPr id="3782" name="Picture 71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1581625"/>
          <a:ext cx="200025" cy="200025"/>
        </a:xfrm>
        <a:prstGeom prst="rect">
          <a:avLst/>
        </a:prstGeom>
        <a:noFill/>
      </xdr:spPr>
    </xdr:pic>
    <xdr:clientData/>
  </xdr:twoCellAnchor>
  <xdr:twoCellAnchor editAs="oneCell">
    <xdr:from>
      <xdr:col>5</xdr:col>
      <xdr:colOff>0</xdr:colOff>
      <xdr:row>315</xdr:row>
      <xdr:rowOff>0</xdr:rowOff>
    </xdr:from>
    <xdr:to>
      <xdr:col>5</xdr:col>
      <xdr:colOff>200025</xdr:colOff>
      <xdr:row>316</xdr:row>
      <xdr:rowOff>38100</xdr:rowOff>
    </xdr:to>
    <xdr:pic>
      <xdr:nvPicPr>
        <xdr:cNvPr id="3783" name="Picture 711"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81581625"/>
          <a:ext cx="200025" cy="200025"/>
        </a:xfrm>
        <a:prstGeom prst="rect">
          <a:avLst/>
        </a:prstGeom>
        <a:noFill/>
      </xdr:spPr>
    </xdr:pic>
    <xdr:clientData/>
  </xdr:twoCellAnchor>
  <xdr:twoCellAnchor editAs="oneCell">
    <xdr:from>
      <xdr:col>4</xdr:col>
      <xdr:colOff>0</xdr:colOff>
      <xdr:row>316</xdr:row>
      <xdr:rowOff>0</xdr:rowOff>
    </xdr:from>
    <xdr:to>
      <xdr:col>4</xdr:col>
      <xdr:colOff>200025</xdr:colOff>
      <xdr:row>317</xdr:row>
      <xdr:rowOff>38100</xdr:rowOff>
    </xdr:to>
    <xdr:pic>
      <xdr:nvPicPr>
        <xdr:cNvPr id="3784" name="Picture 71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1743550"/>
          <a:ext cx="200025" cy="200025"/>
        </a:xfrm>
        <a:prstGeom prst="rect">
          <a:avLst/>
        </a:prstGeom>
        <a:noFill/>
      </xdr:spPr>
    </xdr:pic>
    <xdr:clientData/>
  </xdr:twoCellAnchor>
  <xdr:twoCellAnchor editAs="oneCell">
    <xdr:from>
      <xdr:col>5</xdr:col>
      <xdr:colOff>0</xdr:colOff>
      <xdr:row>316</xdr:row>
      <xdr:rowOff>0</xdr:rowOff>
    </xdr:from>
    <xdr:to>
      <xdr:col>5</xdr:col>
      <xdr:colOff>200025</xdr:colOff>
      <xdr:row>317</xdr:row>
      <xdr:rowOff>38100</xdr:rowOff>
    </xdr:to>
    <xdr:pic>
      <xdr:nvPicPr>
        <xdr:cNvPr id="3785" name="Picture 71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1743550"/>
          <a:ext cx="200025" cy="200025"/>
        </a:xfrm>
        <a:prstGeom prst="rect">
          <a:avLst/>
        </a:prstGeom>
        <a:noFill/>
      </xdr:spPr>
    </xdr:pic>
    <xdr:clientData/>
  </xdr:twoCellAnchor>
  <xdr:twoCellAnchor editAs="oneCell">
    <xdr:from>
      <xdr:col>4</xdr:col>
      <xdr:colOff>0</xdr:colOff>
      <xdr:row>317</xdr:row>
      <xdr:rowOff>0</xdr:rowOff>
    </xdr:from>
    <xdr:to>
      <xdr:col>4</xdr:col>
      <xdr:colOff>200025</xdr:colOff>
      <xdr:row>318</xdr:row>
      <xdr:rowOff>38100</xdr:rowOff>
    </xdr:to>
    <xdr:pic>
      <xdr:nvPicPr>
        <xdr:cNvPr id="3786" name="Picture 71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1905475"/>
          <a:ext cx="200025" cy="200025"/>
        </a:xfrm>
        <a:prstGeom prst="rect">
          <a:avLst/>
        </a:prstGeom>
        <a:noFill/>
      </xdr:spPr>
    </xdr:pic>
    <xdr:clientData/>
  </xdr:twoCellAnchor>
  <xdr:twoCellAnchor editAs="oneCell">
    <xdr:from>
      <xdr:col>5</xdr:col>
      <xdr:colOff>0</xdr:colOff>
      <xdr:row>317</xdr:row>
      <xdr:rowOff>0</xdr:rowOff>
    </xdr:from>
    <xdr:to>
      <xdr:col>5</xdr:col>
      <xdr:colOff>200025</xdr:colOff>
      <xdr:row>318</xdr:row>
      <xdr:rowOff>38100</xdr:rowOff>
    </xdr:to>
    <xdr:pic>
      <xdr:nvPicPr>
        <xdr:cNvPr id="3787" name="Picture 71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1905475"/>
          <a:ext cx="200025" cy="200025"/>
        </a:xfrm>
        <a:prstGeom prst="rect">
          <a:avLst/>
        </a:prstGeom>
        <a:noFill/>
      </xdr:spPr>
    </xdr:pic>
    <xdr:clientData/>
  </xdr:twoCellAnchor>
  <xdr:twoCellAnchor editAs="oneCell">
    <xdr:from>
      <xdr:col>4</xdr:col>
      <xdr:colOff>0</xdr:colOff>
      <xdr:row>318</xdr:row>
      <xdr:rowOff>0</xdr:rowOff>
    </xdr:from>
    <xdr:to>
      <xdr:col>4</xdr:col>
      <xdr:colOff>200025</xdr:colOff>
      <xdr:row>319</xdr:row>
      <xdr:rowOff>38100</xdr:rowOff>
    </xdr:to>
    <xdr:pic>
      <xdr:nvPicPr>
        <xdr:cNvPr id="3788" name="Picture 71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2229325"/>
          <a:ext cx="200025" cy="200025"/>
        </a:xfrm>
        <a:prstGeom prst="rect">
          <a:avLst/>
        </a:prstGeom>
        <a:noFill/>
      </xdr:spPr>
    </xdr:pic>
    <xdr:clientData/>
  </xdr:twoCellAnchor>
  <xdr:twoCellAnchor editAs="oneCell">
    <xdr:from>
      <xdr:col>5</xdr:col>
      <xdr:colOff>0</xdr:colOff>
      <xdr:row>318</xdr:row>
      <xdr:rowOff>0</xdr:rowOff>
    </xdr:from>
    <xdr:to>
      <xdr:col>5</xdr:col>
      <xdr:colOff>200025</xdr:colOff>
      <xdr:row>319</xdr:row>
      <xdr:rowOff>38100</xdr:rowOff>
    </xdr:to>
    <xdr:pic>
      <xdr:nvPicPr>
        <xdr:cNvPr id="3789" name="Picture 71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2229325"/>
          <a:ext cx="200025" cy="200025"/>
        </a:xfrm>
        <a:prstGeom prst="rect">
          <a:avLst/>
        </a:prstGeom>
        <a:noFill/>
      </xdr:spPr>
    </xdr:pic>
    <xdr:clientData/>
  </xdr:twoCellAnchor>
  <xdr:twoCellAnchor editAs="oneCell">
    <xdr:from>
      <xdr:col>3</xdr:col>
      <xdr:colOff>0</xdr:colOff>
      <xdr:row>319</xdr:row>
      <xdr:rowOff>0</xdr:rowOff>
    </xdr:from>
    <xdr:to>
      <xdr:col>3</xdr:col>
      <xdr:colOff>200025</xdr:colOff>
      <xdr:row>320</xdr:row>
      <xdr:rowOff>38100</xdr:rowOff>
    </xdr:to>
    <xdr:pic>
      <xdr:nvPicPr>
        <xdr:cNvPr id="3790" name="Picture 71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2715100"/>
          <a:ext cx="200025" cy="200025"/>
        </a:xfrm>
        <a:prstGeom prst="rect">
          <a:avLst/>
        </a:prstGeom>
        <a:noFill/>
      </xdr:spPr>
    </xdr:pic>
    <xdr:clientData/>
  </xdr:twoCellAnchor>
  <xdr:twoCellAnchor editAs="oneCell">
    <xdr:from>
      <xdr:col>4</xdr:col>
      <xdr:colOff>0</xdr:colOff>
      <xdr:row>319</xdr:row>
      <xdr:rowOff>0</xdr:rowOff>
    </xdr:from>
    <xdr:to>
      <xdr:col>4</xdr:col>
      <xdr:colOff>200025</xdr:colOff>
      <xdr:row>320</xdr:row>
      <xdr:rowOff>38100</xdr:rowOff>
    </xdr:to>
    <xdr:pic>
      <xdr:nvPicPr>
        <xdr:cNvPr id="3791" name="Picture 71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2715100"/>
          <a:ext cx="200025" cy="200025"/>
        </a:xfrm>
        <a:prstGeom prst="rect">
          <a:avLst/>
        </a:prstGeom>
        <a:noFill/>
      </xdr:spPr>
    </xdr:pic>
    <xdr:clientData/>
  </xdr:twoCellAnchor>
  <xdr:twoCellAnchor editAs="oneCell">
    <xdr:from>
      <xdr:col>5</xdr:col>
      <xdr:colOff>0</xdr:colOff>
      <xdr:row>319</xdr:row>
      <xdr:rowOff>0</xdr:rowOff>
    </xdr:from>
    <xdr:to>
      <xdr:col>5</xdr:col>
      <xdr:colOff>200025</xdr:colOff>
      <xdr:row>320</xdr:row>
      <xdr:rowOff>38100</xdr:rowOff>
    </xdr:to>
    <xdr:pic>
      <xdr:nvPicPr>
        <xdr:cNvPr id="3792" name="Picture 720"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82715100"/>
          <a:ext cx="200025" cy="200025"/>
        </a:xfrm>
        <a:prstGeom prst="rect">
          <a:avLst/>
        </a:prstGeom>
        <a:noFill/>
      </xdr:spPr>
    </xdr:pic>
    <xdr:clientData/>
  </xdr:twoCellAnchor>
  <xdr:twoCellAnchor editAs="oneCell">
    <xdr:from>
      <xdr:col>4</xdr:col>
      <xdr:colOff>0</xdr:colOff>
      <xdr:row>320</xdr:row>
      <xdr:rowOff>0</xdr:rowOff>
    </xdr:from>
    <xdr:to>
      <xdr:col>4</xdr:col>
      <xdr:colOff>200025</xdr:colOff>
      <xdr:row>321</xdr:row>
      <xdr:rowOff>38100</xdr:rowOff>
    </xdr:to>
    <xdr:pic>
      <xdr:nvPicPr>
        <xdr:cNvPr id="3793" name="Picture 72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2877025"/>
          <a:ext cx="200025" cy="200025"/>
        </a:xfrm>
        <a:prstGeom prst="rect">
          <a:avLst/>
        </a:prstGeom>
        <a:noFill/>
      </xdr:spPr>
    </xdr:pic>
    <xdr:clientData/>
  </xdr:twoCellAnchor>
  <xdr:twoCellAnchor editAs="oneCell">
    <xdr:from>
      <xdr:col>5</xdr:col>
      <xdr:colOff>0</xdr:colOff>
      <xdr:row>320</xdr:row>
      <xdr:rowOff>0</xdr:rowOff>
    </xdr:from>
    <xdr:to>
      <xdr:col>5</xdr:col>
      <xdr:colOff>200025</xdr:colOff>
      <xdr:row>321</xdr:row>
      <xdr:rowOff>38100</xdr:rowOff>
    </xdr:to>
    <xdr:pic>
      <xdr:nvPicPr>
        <xdr:cNvPr id="3794" name="Picture 72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2877025"/>
          <a:ext cx="200025" cy="200025"/>
        </a:xfrm>
        <a:prstGeom prst="rect">
          <a:avLst/>
        </a:prstGeom>
        <a:noFill/>
      </xdr:spPr>
    </xdr:pic>
    <xdr:clientData/>
  </xdr:twoCellAnchor>
  <xdr:twoCellAnchor editAs="oneCell">
    <xdr:from>
      <xdr:col>3</xdr:col>
      <xdr:colOff>0</xdr:colOff>
      <xdr:row>321</xdr:row>
      <xdr:rowOff>0</xdr:rowOff>
    </xdr:from>
    <xdr:to>
      <xdr:col>3</xdr:col>
      <xdr:colOff>200025</xdr:colOff>
      <xdr:row>322</xdr:row>
      <xdr:rowOff>38100</xdr:rowOff>
    </xdr:to>
    <xdr:pic>
      <xdr:nvPicPr>
        <xdr:cNvPr id="3795" name="Picture 72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3038950"/>
          <a:ext cx="200025" cy="200025"/>
        </a:xfrm>
        <a:prstGeom prst="rect">
          <a:avLst/>
        </a:prstGeom>
        <a:noFill/>
      </xdr:spPr>
    </xdr:pic>
    <xdr:clientData/>
  </xdr:twoCellAnchor>
  <xdr:twoCellAnchor editAs="oneCell">
    <xdr:from>
      <xdr:col>4</xdr:col>
      <xdr:colOff>0</xdr:colOff>
      <xdr:row>321</xdr:row>
      <xdr:rowOff>0</xdr:rowOff>
    </xdr:from>
    <xdr:to>
      <xdr:col>4</xdr:col>
      <xdr:colOff>200025</xdr:colOff>
      <xdr:row>322</xdr:row>
      <xdr:rowOff>38100</xdr:rowOff>
    </xdr:to>
    <xdr:pic>
      <xdr:nvPicPr>
        <xdr:cNvPr id="3796" name="Picture 72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3038950"/>
          <a:ext cx="200025" cy="200025"/>
        </a:xfrm>
        <a:prstGeom prst="rect">
          <a:avLst/>
        </a:prstGeom>
        <a:noFill/>
      </xdr:spPr>
    </xdr:pic>
    <xdr:clientData/>
  </xdr:twoCellAnchor>
  <xdr:twoCellAnchor editAs="oneCell">
    <xdr:from>
      <xdr:col>5</xdr:col>
      <xdr:colOff>0</xdr:colOff>
      <xdr:row>321</xdr:row>
      <xdr:rowOff>0</xdr:rowOff>
    </xdr:from>
    <xdr:to>
      <xdr:col>5</xdr:col>
      <xdr:colOff>200025</xdr:colOff>
      <xdr:row>322</xdr:row>
      <xdr:rowOff>38100</xdr:rowOff>
    </xdr:to>
    <xdr:pic>
      <xdr:nvPicPr>
        <xdr:cNvPr id="3797" name="Picture 725"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83038950"/>
          <a:ext cx="200025" cy="200025"/>
        </a:xfrm>
        <a:prstGeom prst="rect">
          <a:avLst/>
        </a:prstGeom>
        <a:noFill/>
      </xdr:spPr>
    </xdr:pic>
    <xdr:clientData/>
  </xdr:twoCellAnchor>
  <xdr:twoCellAnchor editAs="oneCell">
    <xdr:from>
      <xdr:col>4</xdr:col>
      <xdr:colOff>0</xdr:colOff>
      <xdr:row>322</xdr:row>
      <xdr:rowOff>0</xdr:rowOff>
    </xdr:from>
    <xdr:to>
      <xdr:col>4</xdr:col>
      <xdr:colOff>200025</xdr:colOff>
      <xdr:row>323</xdr:row>
      <xdr:rowOff>38100</xdr:rowOff>
    </xdr:to>
    <xdr:pic>
      <xdr:nvPicPr>
        <xdr:cNvPr id="3798" name="Picture 72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3200875"/>
          <a:ext cx="200025" cy="200025"/>
        </a:xfrm>
        <a:prstGeom prst="rect">
          <a:avLst/>
        </a:prstGeom>
        <a:noFill/>
      </xdr:spPr>
    </xdr:pic>
    <xdr:clientData/>
  </xdr:twoCellAnchor>
  <xdr:twoCellAnchor editAs="oneCell">
    <xdr:from>
      <xdr:col>5</xdr:col>
      <xdr:colOff>0</xdr:colOff>
      <xdr:row>322</xdr:row>
      <xdr:rowOff>0</xdr:rowOff>
    </xdr:from>
    <xdr:to>
      <xdr:col>5</xdr:col>
      <xdr:colOff>200025</xdr:colOff>
      <xdr:row>323</xdr:row>
      <xdr:rowOff>38100</xdr:rowOff>
    </xdr:to>
    <xdr:pic>
      <xdr:nvPicPr>
        <xdr:cNvPr id="3799" name="Picture 72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3200875"/>
          <a:ext cx="200025" cy="200025"/>
        </a:xfrm>
        <a:prstGeom prst="rect">
          <a:avLst/>
        </a:prstGeom>
        <a:noFill/>
      </xdr:spPr>
    </xdr:pic>
    <xdr:clientData/>
  </xdr:twoCellAnchor>
  <xdr:twoCellAnchor editAs="oneCell">
    <xdr:from>
      <xdr:col>4</xdr:col>
      <xdr:colOff>0</xdr:colOff>
      <xdr:row>323</xdr:row>
      <xdr:rowOff>0</xdr:rowOff>
    </xdr:from>
    <xdr:to>
      <xdr:col>4</xdr:col>
      <xdr:colOff>200025</xdr:colOff>
      <xdr:row>324</xdr:row>
      <xdr:rowOff>38100</xdr:rowOff>
    </xdr:to>
    <xdr:pic>
      <xdr:nvPicPr>
        <xdr:cNvPr id="3800" name="Picture 72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3524725"/>
          <a:ext cx="200025" cy="200025"/>
        </a:xfrm>
        <a:prstGeom prst="rect">
          <a:avLst/>
        </a:prstGeom>
        <a:noFill/>
      </xdr:spPr>
    </xdr:pic>
    <xdr:clientData/>
  </xdr:twoCellAnchor>
  <xdr:twoCellAnchor editAs="oneCell">
    <xdr:from>
      <xdr:col>5</xdr:col>
      <xdr:colOff>0</xdr:colOff>
      <xdr:row>323</xdr:row>
      <xdr:rowOff>0</xdr:rowOff>
    </xdr:from>
    <xdr:to>
      <xdr:col>5</xdr:col>
      <xdr:colOff>200025</xdr:colOff>
      <xdr:row>324</xdr:row>
      <xdr:rowOff>38100</xdr:rowOff>
    </xdr:to>
    <xdr:pic>
      <xdr:nvPicPr>
        <xdr:cNvPr id="3801" name="Picture 72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3524725"/>
          <a:ext cx="200025" cy="200025"/>
        </a:xfrm>
        <a:prstGeom prst="rect">
          <a:avLst/>
        </a:prstGeom>
        <a:noFill/>
      </xdr:spPr>
    </xdr:pic>
    <xdr:clientData/>
  </xdr:twoCellAnchor>
  <xdr:twoCellAnchor editAs="oneCell">
    <xdr:from>
      <xdr:col>4</xdr:col>
      <xdr:colOff>0</xdr:colOff>
      <xdr:row>324</xdr:row>
      <xdr:rowOff>0</xdr:rowOff>
    </xdr:from>
    <xdr:to>
      <xdr:col>4</xdr:col>
      <xdr:colOff>200025</xdr:colOff>
      <xdr:row>325</xdr:row>
      <xdr:rowOff>38100</xdr:rowOff>
    </xdr:to>
    <xdr:pic>
      <xdr:nvPicPr>
        <xdr:cNvPr id="3802" name="Picture 73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3848575"/>
          <a:ext cx="200025" cy="200025"/>
        </a:xfrm>
        <a:prstGeom prst="rect">
          <a:avLst/>
        </a:prstGeom>
        <a:noFill/>
      </xdr:spPr>
    </xdr:pic>
    <xdr:clientData/>
  </xdr:twoCellAnchor>
  <xdr:twoCellAnchor editAs="oneCell">
    <xdr:from>
      <xdr:col>5</xdr:col>
      <xdr:colOff>0</xdr:colOff>
      <xdr:row>324</xdr:row>
      <xdr:rowOff>0</xdr:rowOff>
    </xdr:from>
    <xdr:to>
      <xdr:col>5</xdr:col>
      <xdr:colOff>200025</xdr:colOff>
      <xdr:row>325</xdr:row>
      <xdr:rowOff>38100</xdr:rowOff>
    </xdr:to>
    <xdr:pic>
      <xdr:nvPicPr>
        <xdr:cNvPr id="3803" name="Picture 73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3848575"/>
          <a:ext cx="200025" cy="200025"/>
        </a:xfrm>
        <a:prstGeom prst="rect">
          <a:avLst/>
        </a:prstGeom>
        <a:noFill/>
      </xdr:spPr>
    </xdr:pic>
    <xdr:clientData/>
  </xdr:twoCellAnchor>
  <xdr:twoCellAnchor editAs="oneCell">
    <xdr:from>
      <xdr:col>3</xdr:col>
      <xdr:colOff>0</xdr:colOff>
      <xdr:row>325</xdr:row>
      <xdr:rowOff>0</xdr:rowOff>
    </xdr:from>
    <xdr:to>
      <xdr:col>3</xdr:col>
      <xdr:colOff>200025</xdr:colOff>
      <xdr:row>326</xdr:row>
      <xdr:rowOff>38100</xdr:rowOff>
    </xdr:to>
    <xdr:pic>
      <xdr:nvPicPr>
        <xdr:cNvPr id="3804" name="Picture 73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4010500"/>
          <a:ext cx="200025" cy="200025"/>
        </a:xfrm>
        <a:prstGeom prst="rect">
          <a:avLst/>
        </a:prstGeom>
        <a:noFill/>
      </xdr:spPr>
    </xdr:pic>
    <xdr:clientData/>
  </xdr:twoCellAnchor>
  <xdr:twoCellAnchor editAs="oneCell">
    <xdr:from>
      <xdr:col>4</xdr:col>
      <xdr:colOff>0</xdr:colOff>
      <xdr:row>325</xdr:row>
      <xdr:rowOff>0</xdr:rowOff>
    </xdr:from>
    <xdr:to>
      <xdr:col>4</xdr:col>
      <xdr:colOff>200025</xdr:colOff>
      <xdr:row>326</xdr:row>
      <xdr:rowOff>38100</xdr:rowOff>
    </xdr:to>
    <xdr:pic>
      <xdr:nvPicPr>
        <xdr:cNvPr id="3805" name="Picture 73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4010500"/>
          <a:ext cx="200025" cy="200025"/>
        </a:xfrm>
        <a:prstGeom prst="rect">
          <a:avLst/>
        </a:prstGeom>
        <a:noFill/>
      </xdr:spPr>
    </xdr:pic>
    <xdr:clientData/>
  </xdr:twoCellAnchor>
  <xdr:twoCellAnchor editAs="oneCell">
    <xdr:from>
      <xdr:col>5</xdr:col>
      <xdr:colOff>0</xdr:colOff>
      <xdr:row>325</xdr:row>
      <xdr:rowOff>0</xdr:rowOff>
    </xdr:from>
    <xdr:to>
      <xdr:col>5</xdr:col>
      <xdr:colOff>200025</xdr:colOff>
      <xdr:row>326</xdr:row>
      <xdr:rowOff>38100</xdr:rowOff>
    </xdr:to>
    <xdr:pic>
      <xdr:nvPicPr>
        <xdr:cNvPr id="3806" name="Picture 734"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84010500"/>
          <a:ext cx="200025" cy="200025"/>
        </a:xfrm>
        <a:prstGeom prst="rect">
          <a:avLst/>
        </a:prstGeom>
        <a:noFill/>
      </xdr:spPr>
    </xdr:pic>
    <xdr:clientData/>
  </xdr:twoCellAnchor>
  <xdr:twoCellAnchor editAs="oneCell">
    <xdr:from>
      <xdr:col>3</xdr:col>
      <xdr:colOff>0</xdr:colOff>
      <xdr:row>326</xdr:row>
      <xdr:rowOff>0</xdr:rowOff>
    </xdr:from>
    <xdr:to>
      <xdr:col>3</xdr:col>
      <xdr:colOff>200025</xdr:colOff>
      <xdr:row>327</xdr:row>
      <xdr:rowOff>38100</xdr:rowOff>
    </xdr:to>
    <xdr:pic>
      <xdr:nvPicPr>
        <xdr:cNvPr id="3807" name="Picture 73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4334350"/>
          <a:ext cx="200025" cy="200025"/>
        </a:xfrm>
        <a:prstGeom prst="rect">
          <a:avLst/>
        </a:prstGeom>
        <a:noFill/>
      </xdr:spPr>
    </xdr:pic>
    <xdr:clientData/>
  </xdr:twoCellAnchor>
  <xdr:twoCellAnchor editAs="oneCell">
    <xdr:from>
      <xdr:col>4</xdr:col>
      <xdr:colOff>0</xdr:colOff>
      <xdr:row>326</xdr:row>
      <xdr:rowOff>0</xdr:rowOff>
    </xdr:from>
    <xdr:to>
      <xdr:col>4</xdr:col>
      <xdr:colOff>200025</xdr:colOff>
      <xdr:row>327</xdr:row>
      <xdr:rowOff>38100</xdr:rowOff>
    </xdr:to>
    <xdr:pic>
      <xdr:nvPicPr>
        <xdr:cNvPr id="3808" name="Picture 73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4334350"/>
          <a:ext cx="200025" cy="200025"/>
        </a:xfrm>
        <a:prstGeom prst="rect">
          <a:avLst/>
        </a:prstGeom>
        <a:noFill/>
      </xdr:spPr>
    </xdr:pic>
    <xdr:clientData/>
  </xdr:twoCellAnchor>
  <xdr:twoCellAnchor editAs="oneCell">
    <xdr:from>
      <xdr:col>5</xdr:col>
      <xdr:colOff>0</xdr:colOff>
      <xdr:row>326</xdr:row>
      <xdr:rowOff>0</xdr:rowOff>
    </xdr:from>
    <xdr:to>
      <xdr:col>5</xdr:col>
      <xdr:colOff>200025</xdr:colOff>
      <xdr:row>327</xdr:row>
      <xdr:rowOff>38100</xdr:rowOff>
    </xdr:to>
    <xdr:pic>
      <xdr:nvPicPr>
        <xdr:cNvPr id="3809" name="Picture 73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4334350"/>
          <a:ext cx="200025" cy="200025"/>
        </a:xfrm>
        <a:prstGeom prst="rect">
          <a:avLst/>
        </a:prstGeom>
        <a:noFill/>
      </xdr:spPr>
    </xdr:pic>
    <xdr:clientData/>
  </xdr:twoCellAnchor>
  <xdr:twoCellAnchor editAs="oneCell">
    <xdr:from>
      <xdr:col>4</xdr:col>
      <xdr:colOff>0</xdr:colOff>
      <xdr:row>327</xdr:row>
      <xdr:rowOff>0</xdr:rowOff>
    </xdr:from>
    <xdr:to>
      <xdr:col>4</xdr:col>
      <xdr:colOff>200025</xdr:colOff>
      <xdr:row>328</xdr:row>
      <xdr:rowOff>38100</xdr:rowOff>
    </xdr:to>
    <xdr:pic>
      <xdr:nvPicPr>
        <xdr:cNvPr id="3810" name="Picture 73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4658200"/>
          <a:ext cx="200025" cy="200025"/>
        </a:xfrm>
        <a:prstGeom prst="rect">
          <a:avLst/>
        </a:prstGeom>
        <a:noFill/>
      </xdr:spPr>
    </xdr:pic>
    <xdr:clientData/>
  </xdr:twoCellAnchor>
  <xdr:twoCellAnchor editAs="oneCell">
    <xdr:from>
      <xdr:col>5</xdr:col>
      <xdr:colOff>0</xdr:colOff>
      <xdr:row>327</xdr:row>
      <xdr:rowOff>0</xdr:rowOff>
    </xdr:from>
    <xdr:to>
      <xdr:col>5</xdr:col>
      <xdr:colOff>200025</xdr:colOff>
      <xdr:row>328</xdr:row>
      <xdr:rowOff>38100</xdr:rowOff>
    </xdr:to>
    <xdr:pic>
      <xdr:nvPicPr>
        <xdr:cNvPr id="3811" name="Picture 73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4658200"/>
          <a:ext cx="200025" cy="200025"/>
        </a:xfrm>
        <a:prstGeom prst="rect">
          <a:avLst/>
        </a:prstGeom>
        <a:noFill/>
      </xdr:spPr>
    </xdr:pic>
    <xdr:clientData/>
  </xdr:twoCellAnchor>
  <xdr:twoCellAnchor editAs="oneCell">
    <xdr:from>
      <xdr:col>4</xdr:col>
      <xdr:colOff>0</xdr:colOff>
      <xdr:row>328</xdr:row>
      <xdr:rowOff>0</xdr:rowOff>
    </xdr:from>
    <xdr:to>
      <xdr:col>4</xdr:col>
      <xdr:colOff>200025</xdr:colOff>
      <xdr:row>329</xdr:row>
      <xdr:rowOff>38100</xdr:rowOff>
    </xdr:to>
    <xdr:pic>
      <xdr:nvPicPr>
        <xdr:cNvPr id="3812" name="Picture 74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4982050"/>
          <a:ext cx="200025" cy="200025"/>
        </a:xfrm>
        <a:prstGeom prst="rect">
          <a:avLst/>
        </a:prstGeom>
        <a:noFill/>
      </xdr:spPr>
    </xdr:pic>
    <xdr:clientData/>
  </xdr:twoCellAnchor>
  <xdr:twoCellAnchor editAs="oneCell">
    <xdr:from>
      <xdr:col>5</xdr:col>
      <xdr:colOff>0</xdr:colOff>
      <xdr:row>328</xdr:row>
      <xdr:rowOff>0</xdr:rowOff>
    </xdr:from>
    <xdr:to>
      <xdr:col>5</xdr:col>
      <xdr:colOff>200025</xdr:colOff>
      <xdr:row>329</xdr:row>
      <xdr:rowOff>38100</xdr:rowOff>
    </xdr:to>
    <xdr:pic>
      <xdr:nvPicPr>
        <xdr:cNvPr id="3813" name="Picture 74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4982050"/>
          <a:ext cx="200025" cy="200025"/>
        </a:xfrm>
        <a:prstGeom prst="rect">
          <a:avLst/>
        </a:prstGeom>
        <a:noFill/>
      </xdr:spPr>
    </xdr:pic>
    <xdr:clientData/>
  </xdr:twoCellAnchor>
  <xdr:twoCellAnchor editAs="oneCell">
    <xdr:from>
      <xdr:col>3</xdr:col>
      <xdr:colOff>0</xdr:colOff>
      <xdr:row>329</xdr:row>
      <xdr:rowOff>0</xdr:rowOff>
    </xdr:from>
    <xdr:to>
      <xdr:col>3</xdr:col>
      <xdr:colOff>200025</xdr:colOff>
      <xdr:row>330</xdr:row>
      <xdr:rowOff>38100</xdr:rowOff>
    </xdr:to>
    <xdr:pic>
      <xdr:nvPicPr>
        <xdr:cNvPr id="3814" name="Picture 74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5467825"/>
          <a:ext cx="200025" cy="200025"/>
        </a:xfrm>
        <a:prstGeom prst="rect">
          <a:avLst/>
        </a:prstGeom>
        <a:noFill/>
      </xdr:spPr>
    </xdr:pic>
    <xdr:clientData/>
  </xdr:twoCellAnchor>
  <xdr:twoCellAnchor editAs="oneCell">
    <xdr:from>
      <xdr:col>4</xdr:col>
      <xdr:colOff>0</xdr:colOff>
      <xdr:row>329</xdr:row>
      <xdr:rowOff>0</xdr:rowOff>
    </xdr:from>
    <xdr:to>
      <xdr:col>4</xdr:col>
      <xdr:colOff>200025</xdr:colOff>
      <xdr:row>330</xdr:row>
      <xdr:rowOff>38100</xdr:rowOff>
    </xdr:to>
    <xdr:pic>
      <xdr:nvPicPr>
        <xdr:cNvPr id="3815" name="Picture 74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5467825"/>
          <a:ext cx="200025" cy="200025"/>
        </a:xfrm>
        <a:prstGeom prst="rect">
          <a:avLst/>
        </a:prstGeom>
        <a:noFill/>
      </xdr:spPr>
    </xdr:pic>
    <xdr:clientData/>
  </xdr:twoCellAnchor>
  <xdr:twoCellAnchor editAs="oneCell">
    <xdr:from>
      <xdr:col>5</xdr:col>
      <xdr:colOff>0</xdr:colOff>
      <xdr:row>329</xdr:row>
      <xdr:rowOff>0</xdr:rowOff>
    </xdr:from>
    <xdr:to>
      <xdr:col>5</xdr:col>
      <xdr:colOff>200025</xdr:colOff>
      <xdr:row>330</xdr:row>
      <xdr:rowOff>38100</xdr:rowOff>
    </xdr:to>
    <xdr:pic>
      <xdr:nvPicPr>
        <xdr:cNvPr id="3816" name="Picture 744"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85467825"/>
          <a:ext cx="200025" cy="200025"/>
        </a:xfrm>
        <a:prstGeom prst="rect">
          <a:avLst/>
        </a:prstGeom>
        <a:noFill/>
      </xdr:spPr>
    </xdr:pic>
    <xdr:clientData/>
  </xdr:twoCellAnchor>
  <xdr:twoCellAnchor editAs="oneCell">
    <xdr:from>
      <xdr:col>3</xdr:col>
      <xdr:colOff>0</xdr:colOff>
      <xdr:row>330</xdr:row>
      <xdr:rowOff>0</xdr:rowOff>
    </xdr:from>
    <xdr:to>
      <xdr:col>3</xdr:col>
      <xdr:colOff>200025</xdr:colOff>
      <xdr:row>331</xdr:row>
      <xdr:rowOff>38100</xdr:rowOff>
    </xdr:to>
    <xdr:pic>
      <xdr:nvPicPr>
        <xdr:cNvPr id="3817" name="Picture 74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5629750"/>
          <a:ext cx="200025" cy="200025"/>
        </a:xfrm>
        <a:prstGeom prst="rect">
          <a:avLst/>
        </a:prstGeom>
        <a:noFill/>
      </xdr:spPr>
    </xdr:pic>
    <xdr:clientData/>
  </xdr:twoCellAnchor>
  <xdr:twoCellAnchor editAs="oneCell">
    <xdr:from>
      <xdr:col>4</xdr:col>
      <xdr:colOff>0</xdr:colOff>
      <xdr:row>330</xdr:row>
      <xdr:rowOff>0</xdr:rowOff>
    </xdr:from>
    <xdr:to>
      <xdr:col>4</xdr:col>
      <xdr:colOff>200025</xdr:colOff>
      <xdr:row>331</xdr:row>
      <xdr:rowOff>38100</xdr:rowOff>
    </xdr:to>
    <xdr:pic>
      <xdr:nvPicPr>
        <xdr:cNvPr id="3818" name="Picture 74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5629750"/>
          <a:ext cx="200025" cy="200025"/>
        </a:xfrm>
        <a:prstGeom prst="rect">
          <a:avLst/>
        </a:prstGeom>
        <a:noFill/>
      </xdr:spPr>
    </xdr:pic>
    <xdr:clientData/>
  </xdr:twoCellAnchor>
  <xdr:twoCellAnchor editAs="oneCell">
    <xdr:from>
      <xdr:col>5</xdr:col>
      <xdr:colOff>0</xdr:colOff>
      <xdr:row>330</xdr:row>
      <xdr:rowOff>0</xdr:rowOff>
    </xdr:from>
    <xdr:to>
      <xdr:col>5</xdr:col>
      <xdr:colOff>200025</xdr:colOff>
      <xdr:row>331</xdr:row>
      <xdr:rowOff>38100</xdr:rowOff>
    </xdr:to>
    <xdr:pic>
      <xdr:nvPicPr>
        <xdr:cNvPr id="3819" name="Picture 74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5629750"/>
          <a:ext cx="200025" cy="200025"/>
        </a:xfrm>
        <a:prstGeom prst="rect">
          <a:avLst/>
        </a:prstGeom>
        <a:noFill/>
      </xdr:spPr>
    </xdr:pic>
    <xdr:clientData/>
  </xdr:twoCellAnchor>
  <xdr:twoCellAnchor editAs="oneCell">
    <xdr:from>
      <xdr:col>4</xdr:col>
      <xdr:colOff>0</xdr:colOff>
      <xdr:row>331</xdr:row>
      <xdr:rowOff>0</xdr:rowOff>
    </xdr:from>
    <xdr:to>
      <xdr:col>4</xdr:col>
      <xdr:colOff>200025</xdr:colOff>
      <xdr:row>332</xdr:row>
      <xdr:rowOff>38100</xdr:rowOff>
    </xdr:to>
    <xdr:pic>
      <xdr:nvPicPr>
        <xdr:cNvPr id="3820" name="Picture 748"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85953600"/>
          <a:ext cx="200025" cy="200025"/>
        </a:xfrm>
        <a:prstGeom prst="rect">
          <a:avLst/>
        </a:prstGeom>
        <a:noFill/>
      </xdr:spPr>
    </xdr:pic>
    <xdr:clientData/>
  </xdr:twoCellAnchor>
  <xdr:twoCellAnchor editAs="oneCell">
    <xdr:from>
      <xdr:col>5</xdr:col>
      <xdr:colOff>0</xdr:colOff>
      <xdr:row>331</xdr:row>
      <xdr:rowOff>0</xdr:rowOff>
    </xdr:from>
    <xdr:to>
      <xdr:col>5</xdr:col>
      <xdr:colOff>200025</xdr:colOff>
      <xdr:row>332</xdr:row>
      <xdr:rowOff>38100</xdr:rowOff>
    </xdr:to>
    <xdr:pic>
      <xdr:nvPicPr>
        <xdr:cNvPr id="3821" name="Picture 74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5953600"/>
          <a:ext cx="200025" cy="200025"/>
        </a:xfrm>
        <a:prstGeom prst="rect">
          <a:avLst/>
        </a:prstGeom>
        <a:noFill/>
      </xdr:spPr>
    </xdr:pic>
    <xdr:clientData/>
  </xdr:twoCellAnchor>
  <xdr:twoCellAnchor editAs="oneCell">
    <xdr:from>
      <xdr:col>4</xdr:col>
      <xdr:colOff>0</xdr:colOff>
      <xdr:row>332</xdr:row>
      <xdr:rowOff>0</xdr:rowOff>
    </xdr:from>
    <xdr:to>
      <xdr:col>4</xdr:col>
      <xdr:colOff>200025</xdr:colOff>
      <xdr:row>333</xdr:row>
      <xdr:rowOff>38100</xdr:rowOff>
    </xdr:to>
    <xdr:pic>
      <xdr:nvPicPr>
        <xdr:cNvPr id="3822" name="Picture 75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6115525"/>
          <a:ext cx="200025" cy="200025"/>
        </a:xfrm>
        <a:prstGeom prst="rect">
          <a:avLst/>
        </a:prstGeom>
        <a:noFill/>
      </xdr:spPr>
    </xdr:pic>
    <xdr:clientData/>
  </xdr:twoCellAnchor>
  <xdr:twoCellAnchor editAs="oneCell">
    <xdr:from>
      <xdr:col>5</xdr:col>
      <xdr:colOff>0</xdr:colOff>
      <xdr:row>332</xdr:row>
      <xdr:rowOff>0</xdr:rowOff>
    </xdr:from>
    <xdr:to>
      <xdr:col>5</xdr:col>
      <xdr:colOff>200025</xdr:colOff>
      <xdr:row>333</xdr:row>
      <xdr:rowOff>38100</xdr:rowOff>
    </xdr:to>
    <xdr:pic>
      <xdr:nvPicPr>
        <xdr:cNvPr id="3823" name="Picture 75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6115525"/>
          <a:ext cx="200025" cy="200025"/>
        </a:xfrm>
        <a:prstGeom prst="rect">
          <a:avLst/>
        </a:prstGeom>
        <a:noFill/>
      </xdr:spPr>
    </xdr:pic>
    <xdr:clientData/>
  </xdr:twoCellAnchor>
  <xdr:twoCellAnchor editAs="oneCell">
    <xdr:from>
      <xdr:col>4</xdr:col>
      <xdr:colOff>0</xdr:colOff>
      <xdr:row>333</xdr:row>
      <xdr:rowOff>0</xdr:rowOff>
    </xdr:from>
    <xdr:to>
      <xdr:col>4</xdr:col>
      <xdr:colOff>200025</xdr:colOff>
      <xdr:row>334</xdr:row>
      <xdr:rowOff>38100</xdr:rowOff>
    </xdr:to>
    <xdr:pic>
      <xdr:nvPicPr>
        <xdr:cNvPr id="3824" name="Picture 752"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86277450"/>
          <a:ext cx="200025" cy="200025"/>
        </a:xfrm>
        <a:prstGeom prst="rect">
          <a:avLst/>
        </a:prstGeom>
        <a:noFill/>
      </xdr:spPr>
    </xdr:pic>
    <xdr:clientData/>
  </xdr:twoCellAnchor>
  <xdr:twoCellAnchor editAs="oneCell">
    <xdr:from>
      <xdr:col>5</xdr:col>
      <xdr:colOff>0</xdr:colOff>
      <xdr:row>333</xdr:row>
      <xdr:rowOff>0</xdr:rowOff>
    </xdr:from>
    <xdr:to>
      <xdr:col>5</xdr:col>
      <xdr:colOff>200025</xdr:colOff>
      <xdr:row>334</xdr:row>
      <xdr:rowOff>38100</xdr:rowOff>
    </xdr:to>
    <xdr:pic>
      <xdr:nvPicPr>
        <xdr:cNvPr id="3825" name="Picture 75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6277450"/>
          <a:ext cx="200025" cy="200025"/>
        </a:xfrm>
        <a:prstGeom prst="rect">
          <a:avLst/>
        </a:prstGeom>
        <a:noFill/>
      </xdr:spPr>
    </xdr:pic>
    <xdr:clientData/>
  </xdr:twoCellAnchor>
  <xdr:twoCellAnchor editAs="oneCell">
    <xdr:from>
      <xdr:col>4</xdr:col>
      <xdr:colOff>0</xdr:colOff>
      <xdr:row>334</xdr:row>
      <xdr:rowOff>0</xdr:rowOff>
    </xdr:from>
    <xdr:to>
      <xdr:col>4</xdr:col>
      <xdr:colOff>200025</xdr:colOff>
      <xdr:row>335</xdr:row>
      <xdr:rowOff>38100</xdr:rowOff>
    </xdr:to>
    <xdr:pic>
      <xdr:nvPicPr>
        <xdr:cNvPr id="3826" name="Picture 75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6439375"/>
          <a:ext cx="200025" cy="200025"/>
        </a:xfrm>
        <a:prstGeom prst="rect">
          <a:avLst/>
        </a:prstGeom>
        <a:noFill/>
      </xdr:spPr>
    </xdr:pic>
    <xdr:clientData/>
  </xdr:twoCellAnchor>
  <xdr:twoCellAnchor editAs="oneCell">
    <xdr:from>
      <xdr:col>5</xdr:col>
      <xdr:colOff>0</xdr:colOff>
      <xdr:row>334</xdr:row>
      <xdr:rowOff>0</xdr:rowOff>
    </xdr:from>
    <xdr:to>
      <xdr:col>5</xdr:col>
      <xdr:colOff>200025</xdr:colOff>
      <xdr:row>335</xdr:row>
      <xdr:rowOff>38100</xdr:rowOff>
    </xdr:to>
    <xdr:pic>
      <xdr:nvPicPr>
        <xdr:cNvPr id="3827" name="Picture 75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6439375"/>
          <a:ext cx="200025" cy="200025"/>
        </a:xfrm>
        <a:prstGeom prst="rect">
          <a:avLst/>
        </a:prstGeom>
        <a:noFill/>
      </xdr:spPr>
    </xdr:pic>
    <xdr:clientData/>
  </xdr:twoCellAnchor>
  <xdr:twoCellAnchor editAs="oneCell">
    <xdr:from>
      <xdr:col>3</xdr:col>
      <xdr:colOff>0</xdr:colOff>
      <xdr:row>335</xdr:row>
      <xdr:rowOff>0</xdr:rowOff>
    </xdr:from>
    <xdr:to>
      <xdr:col>3</xdr:col>
      <xdr:colOff>200025</xdr:colOff>
      <xdr:row>336</xdr:row>
      <xdr:rowOff>38100</xdr:rowOff>
    </xdr:to>
    <xdr:pic>
      <xdr:nvPicPr>
        <xdr:cNvPr id="3828" name="Picture 75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6763225"/>
          <a:ext cx="200025" cy="200025"/>
        </a:xfrm>
        <a:prstGeom prst="rect">
          <a:avLst/>
        </a:prstGeom>
        <a:noFill/>
      </xdr:spPr>
    </xdr:pic>
    <xdr:clientData/>
  </xdr:twoCellAnchor>
  <xdr:twoCellAnchor editAs="oneCell">
    <xdr:from>
      <xdr:col>4</xdr:col>
      <xdr:colOff>0</xdr:colOff>
      <xdr:row>335</xdr:row>
      <xdr:rowOff>0</xdr:rowOff>
    </xdr:from>
    <xdr:to>
      <xdr:col>4</xdr:col>
      <xdr:colOff>200025</xdr:colOff>
      <xdr:row>336</xdr:row>
      <xdr:rowOff>38100</xdr:rowOff>
    </xdr:to>
    <xdr:pic>
      <xdr:nvPicPr>
        <xdr:cNvPr id="3829" name="Picture 75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6763225"/>
          <a:ext cx="200025" cy="200025"/>
        </a:xfrm>
        <a:prstGeom prst="rect">
          <a:avLst/>
        </a:prstGeom>
        <a:noFill/>
      </xdr:spPr>
    </xdr:pic>
    <xdr:clientData/>
  </xdr:twoCellAnchor>
  <xdr:twoCellAnchor editAs="oneCell">
    <xdr:from>
      <xdr:col>5</xdr:col>
      <xdr:colOff>0</xdr:colOff>
      <xdr:row>335</xdr:row>
      <xdr:rowOff>0</xdr:rowOff>
    </xdr:from>
    <xdr:to>
      <xdr:col>5</xdr:col>
      <xdr:colOff>200025</xdr:colOff>
      <xdr:row>336</xdr:row>
      <xdr:rowOff>38100</xdr:rowOff>
    </xdr:to>
    <xdr:pic>
      <xdr:nvPicPr>
        <xdr:cNvPr id="3830" name="Picture 758" descr="https://members.hardrock.com/images/iconClos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86763225"/>
          <a:ext cx="200025" cy="200025"/>
        </a:xfrm>
        <a:prstGeom prst="rect">
          <a:avLst/>
        </a:prstGeom>
        <a:noFill/>
      </xdr:spPr>
    </xdr:pic>
    <xdr:clientData/>
  </xdr:twoCellAnchor>
  <xdr:twoCellAnchor editAs="oneCell">
    <xdr:from>
      <xdr:col>4</xdr:col>
      <xdr:colOff>0</xdr:colOff>
      <xdr:row>336</xdr:row>
      <xdr:rowOff>0</xdr:rowOff>
    </xdr:from>
    <xdr:to>
      <xdr:col>4</xdr:col>
      <xdr:colOff>200025</xdr:colOff>
      <xdr:row>337</xdr:row>
      <xdr:rowOff>38100</xdr:rowOff>
    </xdr:to>
    <xdr:pic>
      <xdr:nvPicPr>
        <xdr:cNvPr id="3831" name="Picture 75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6925150"/>
          <a:ext cx="200025" cy="200025"/>
        </a:xfrm>
        <a:prstGeom prst="rect">
          <a:avLst/>
        </a:prstGeom>
        <a:noFill/>
      </xdr:spPr>
    </xdr:pic>
    <xdr:clientData/>
  </xdr:twoCellAnchor>
  <xdr:twoCellAnchor editAs="oneCell">
    <xdr:from>
      <xdr:col>5</xdr:col>
      <xdr:colOff>0</xdr:colOff>
      <xdr:row>336</xdr:row>
      <xdr:rowOff>0</xdr:rowOff>
    </xdr:from>
    <xdr:to>
      <xdr:col>5</xdr:col>
      <xdr:colOff>200025</xdr:colOff>
      <xdr:row>337</xdr:row>
      <xdr:rowOff>38100</xdr:rowOff>
    </xdr:to>
    <xdr:pic>
      <xdr:nvPicPr>
        <xdr:cNvPr id="3832" name="Picture 76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6925150"/>
          <a:ext cx="200025" cy="200025"/>
        </a:xfrm>
        <a:prstGeom prst="rect">
          <a:avLst/>
        </a:prstGeom>
        <a:noFill/>
      </xdr:spPr>
    </xdr:pic>
    <xdr:clientData/>
  </xdr:twoCellAnchor>
  <xdr:twoCellAnchor editAs="oneCell">
    <xdr:from>
      <xdr:col>4</xdr:col>
      <xdr:colOff>0</xdr:colOff>
      <xdr:row>337</xdr:row>
      <xdr:rowOff>0</xdr:rowOff>
    </xdr:from>
    <xdr:to>
      <xdr:col>4</xdr:col>
      <xdr:colOff>200025</xdr:colOff>
      <xdr:row>338</xdr:row>
      <xdr:rowOff>38100</xdr:rowOff>
    </xdr:to>
    <xdr:pic>
      <xdr:nvPicPr>
        <xdr:cNvPr id="3833" name="Picture 76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7249000"/>
          <a:ext cx="200025" cy="200025"/>
        </a:xfrm>
        <a:prstGeom prst="rect">
          <a:avLst/>
        </a:prstGeom>
        <a:noFill/>
      </xdr:spPr>
    </xdr:pic>
    <xdr:clientData/>
  </xdr:twoCellAnchor>
  <xdr:twoCellAnchor editAs="oneCell">
    <xdr:from>
      <xdr:col>5</xdr:col>
      <xdr:colOff>0</xdr:colOff>
      <xdr:row>337</xdr:row>
      <xdr:rowOff>0</xdr:rowOff>
    </xdr:from>
    <xdr:to>
      <xdr:col>5</xdr:col>
      <xdr:colOff>200025</xdr:colOff>
      <xdr:row>338</xdr:row>
      <xdr:rowOff>38100</xdr:rowOff>
    </xdr:to>
    <xdr:pic>
      <xdr:nvPicPr>
        <xdr:cNvPr id="3834" name="Picture 76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810000" y="87249000"/>
          <a:ext cx="200025" cy="2000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200025</xdr:colOff>
      <xdr:row>2</xdr:row>
      <xdr:rowOff>28575</xdr:rowOff>
    </xdr:to>
    <xdr:pic>
      <xdr:nvPicPr>
        <xdr:cNvPr id="4097" name="Picture 1" descr="https://members.hardrock.com/images/activateFormHelpImage.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 y="781050"/>
          <a:ext cx="200025" cy="190500"/>
        </a:xfrm>
        <a:prstGeom prst="rect">
          <a:avLst/>
        </a:prstGeom>
        <a:noFill/>
      </xdr:spPr>
    </xdr:pic>
    <xdr:clientData/>
  </xdr:twoCellAnchor>
  <xdr:twoCellAnchor editAs="oneCell">
    <xdr:from>
      <xdr:col>1</xdr:col>
      <xdr:colOff>0</xdr:colOff>
      <xdr:row>1</xdr:row>
      <xdr:rowOff>0</xdr:rowOff>
    </xdr:from>
    <xdr:to>
      <xdr:col>1</xdr:col>
      <xdr:colOff>447675</xdr:colOff>
      <xdr:row>3</xdr:row>
      <xdr:rowOff>123825</xdr:rowOff>
    </xdr:to>
    <xdr:pic>
      <xdr:nvPicPr>
        <xdr:cNvPr id="4098" name="Picture 2" descr="https://members.hardrock.com/images/pointsIcon10.png">
          <a:hlinkClick xmlns:r="http://schemas.openxmlformats.org/officeDocument/2006/relationships" r:id="rId1"/>
        </xdr:cNvPr>
        <xdr:cNvPicPr>
          <a:picLocks noChangeAspect="1" noChangeArrowheads="1"/>
        </xdr:cNvPicPr>
      </xdr:nvPicPr>
      <xdr:blipFill>
        <a:blip xmlns:r="http://schemas.openxmlformats.org/officeDocument/2006/relationships" r:embed="rId3" cstate="print"/>
        <a:srcRect/>
        <a:stretch>
          <a:fillRect/>
        </a:stretch>
      </xdr:blipFill>
      <xdr:spPr bwMode="auto">
        <a:xfrm>
          <a:off x="762000" y="1590675"/>
          <a:ext cx="447675" cy="447675"/>
        </a:xfrm>
        <a:prstGeom prst="rect">
          <a:avLst/>
        </a:prstGeom>
        <a:noFill/>
      </xdr:spPr>
    </xdr:pic>
    <xdr:clientData/>
  </xdr:twoCellAnchor>
  <xdr:twoCellAnchor editAs="oneCell">
    <xdr:from>
      <xdr:col>1</xdr:col>
      <xdr:colOff>0</xdr:colOff>
      <xdr:row>2</xdr:row>
      <xdr:rowOff>0</xdr:rowOff>
    </xdr:from>
    <xdr:to>
      <xdr:col>1</xdr:col>
      <xdr:colOff>447675</xdr:colOff>
      <xdr:row>4</xdr:row>
      <xdr:rowOff>123825</xdr:rowOff>
    </xdr:to>
    <xdr:pic>
      <xdr:nvPicPr>
        <xdr:cNvPr id="4099" name="Picture 3" descr="https://members.hardrock.com/images/pointsIcon25null.png">
          <a:hlinkClick xmlns:r="http://schemas.openxmlformats.org/officeDocument/2006/relationships" r:id="rId1"/>
        </xdr:cNvPr>
        <xdr:cNvPicPr>
          <a:picLocks noChangeAspect="1" noChangeArrowheads="1"/>
        </xdr:cNvPicPr>
      </xdr:nvPicPr>
      <xdr:blipFill>
        <a:blip xmlns:r="http://schemas.openxmlformats.org/officeDocument/2006/relationships" r:embed="rId4" cstate="print"/>
        <a:srcRect/>
        <a:stretch>
          <a:fillRect/>
        </a:stretch>
      </xdr:blipFill>
      <xdr:spPr bwMode="auto">
        <a:xfrm>
          <a:off x="762000" y="1752600"/>
          <a:ext cx="447675" cy="447675"/>
        </a:xfrm>
        <a:prstGeom prst="rect">
          <a:avLst/>
        </a:prstGeom>
        <a:noFill/>
      </xdr:spPr>
    </xdr:pic>
    <xdr:clientData/>
  </xdr:twoCellAnchor>
  <xdr:twoCellAnchor editAs="oneCell">
    <xdr:from>
      <xdr:col>1</xdr:col>
      <xdr:colOff>0</xdr:colOff>
      <xdr:row>3</xdr:row>
      <xdr:rowOff>0</xdr:rowOff>
    </xdr:from>
    <xdr:to>
      <xdr:col>1</xdr:col>
      <xdr:colOff>447675</xdr:colOff>
      <xdr:row>5</xdr:row>
      <xdr:rowOff>123825</xdr:rowOff>
    </xdr:to>
    <xdr:pic>
      <xdr:nvPicPr>
        <xdr:cNvPr id="4100" name="Picture 4" descr="https://members.hardrock.com/images/pointsIcon50null.png">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srcRect/>
        <a:stretch>
          <a:fillRect/>
        </a:stretch>
      </xdr:blipFill>
      <xdr:spPr bwMode="auto">
        <a:xfrm>
          <a:off x="762000" y="1914525"/>
          <a:ext cx="447675" cy="447675"/>
        </a:xfrm>
        <a:prstGeom prst="rect">
          <a:avLst/>
        </a:prstGeom>
        <a:noFill/>
      </xdr:spPr>
    </xdr:pic>
    <xdr:clientData/>
  </xdr:twoCellAnchor>
  <xdr:twoCellAnchor editAs="oneCell">
    <xdr:from>
      <xdr:col>1</xdr:col>
      <xdr:colOff>0</xdr:colOff>
      <xdr:row>4</xdr:row>
      <xdr:rowOff>0</xdr:rowOff>
    </xdr:from>
    <xdr:to>
      <xdr:col>1</xdr:col>
      <xdr:colOff>447675</xdr:colOff>
      <xdr:row>6</xdr:row>
      <xdr:rowOff>123825</xdr:rowOff>
    </xdr:to>
    <xdr:pic>
      <xdr:nvPicPr>
        <xdr:cNvPr id="4101" name="Picture 5" descr="https://members.hardrock.com/images/pointsIcon75null.png">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srcRect/>
        <a:stretch>
          <a:fillRect/>
        </a:stretch>
      </xdr:blipFill>
      <xdr:spPr bwMode="auto">
        <a:xfrm>
          <a:off x="762000" y="2076450"/>
          <a:ext cx="447675" cy="447675"/>
        </a:xfrm>
        <a:prstGeom prst="rect">
          <a:avLst/>
        </a:prstGeom>
        <a:noFill/>
      </xdr:spPr>
    </xdr:pic>
    <xdr:clientData/>
  </xdr:twoCellAnchor>
  <xdr:twoCellAnchor editAs="oneCell">
    <xdr:from>
      <xdr:col>1</xdr:col>
      <xdr:colOff>0</xdr:colOff>
      <xdr:row>5</xdr:row>
      <xdr:rowOff>0</xdr:rowOff>
    </xdr:from>
    <xdr:to>
      <xdr:col>1</xdr:col>
      <xdr:colOff>447675</xdr:colOff>
      <xdr:row>7</xdr:row>
      <xdr:rowOff>123825</xdr:rowOff>
    </xdr:to>
    <xdr:pic>
      <xdr:nvPicPr>
        <xdr:cNvPr id="4102" name="Picture 6" descr="https://members.hardrock.com/images/pointsIcon100null.png">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srcRect/>
        <a:stretch>
          <a:fillRect/>
        </a:stretch>
      </xdr:blipFill>
      <xdr:spPr bwMode="auto">
        <a:xfrm>
          <a:off x="762000" y="2238375"/>
          <a:ext cx="447675" cy="447675"/>
        </a:xfrm>
        <a:prstGeom prst="rect">
          <a:avLst/>
        </a:prstGeom>
        <a:noFill/>
      </xdr:spPr>
    </xdr:pic>
    <xdr:clientData/>
  </xdr:twoCellAnchor>
  <xdr:twoCellAnchor editAs="oneCell">
    <xdr:from>
      <xdr:col>1</xdr:col>
      <xdr:colOff>0</xdr:colOff>
      <xdr:row>6</xdr:row>
      <xdr:rowOff>0</xdr:rowOff>
    </xdr:from>
    <xdr:to>
      <xdr:col>1</xdr:col>
      <xdr:colOff>447675</xdr:colOff>
      <xdr:row>8</xdr:row>
      <xdr:rowOff>123825</xdr:rowOff>
    </xdr:to>
    <xdr:pic>
      <xdr:nvPicPr>
        <xdr:cNvPr id="4103" name="Picture 7" descr="https://members.hardrock.com/images/pointsIcon125null.png">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srcRect/>
        <a:stretch>
          <a:fillRect/>
        </a:stretch>
      </xdr:blipFill>
      <xdr:spPr bwMode="auto">
        <a:xfrm>
          <a:off x="762000" y="2400300"/>
          <a:ext cx="447675" cy="447675"/>
        </a:xfrm>
        <a:prstGeom prst="rect">
          <a:avLst/>
        </a:prstGeom>
        <a:noFill/>
      </xdr:spPr>
    </xdr:pic>
    <xdr:clientData/>
  </xdr:twoCellAnchor>
  <xdr:twoCellAnchor editAs="oneCell">
    <xdr:from>
      <xdr:col>1</xdr:col>
      <xdr:colOff>0</xdr:colOff>
      <xdr:row>7</xdr:row>
      <xdr:rowOff>0</xdr:rowOff>
    </xdr:from>
    <xdr:to>
      <xdr:col>1</xdr:col>
      <xdr:colOff>447675</xdr:colOff>
      <xdr:row>9</xdr:row>
      <xdr:rowOff>123825</xdr:rowOff>
    </xdr:to>
    <xdr:pic>
      <xdr:nvPicPr>
        <xdr:cNvPr id="4104" name="Picture 8" descr="https://members.hardrock.com/images/pointsIcon150null.png">
          <a:hlinkClick xmlns:r="http://schemas.openxmlformats.org/officeDocument/2006/relationships" r:id="rId1"/>
        </xdr:cNvPr>
        <xdr:cNvPicPr>
          <a:picLocks noChangeAspect="1" noChangeArrowheads="1"/>
        </xdr:cNvPicPr>
      </xdr:nvPicPr>
      <xdr:blipFill>
        <a:blip xmlns:r="http://schemas.openxmlformats.org/officeDocument/2006/relationships" r:embed="rId9" cstate="print"/>
        <a:srcRect/>
        <a:stretch>
          <a:fillRect/>
        </a:stretch>
      </xdr:blipFill>
      <xdr:spPr bwMode="auto">
        <a:xfrm>
          <a:off x="762000" y="2562225"/>
          <a:ext cx="447675" cy="447675"/>
        </a:xfrm>
        <a:prstGeom prst="rect">
          <a:avLst/>
        </a:prstGeom>
        <a:noFill/>
      </xdr:spPr>
    </xdr:pic>
    <xdr:clientData/>
  </xdr:twoCellAnchor>
  <xdr:twoCellAnchor editAs="oneCell">
    <xdr:from>
      <xdr:col>1</xdr:col>
      <xdr:colOff>0</xdr:colOff>
      <xdr:row>8</xdr:row>
      <xdr:rowOff>0</xdr:rowOff>
    </xdr:from>
    <xdr:to>
      <xdr:col>1</xdr:col>
      <xdr:colOff>447675</xdr:colOff>
      <xdr:row>10</xdr:row>
      <xdr:rowOff>123825</xdr:rowOff>
    </xdr:to>
    <xdr:pic>
      <xdr:nvPicPr>
        <xdr:cNvPr id="4105" name="Picture 9" descr="https://members.hardrock.com/images/pointsIcon175null.png">
          <a:hlinkClick xmlns:r="http://schemas.openxmlformats.org/officeDocument/2006/relationships" r:id="rId1"/>
        </xdr:cNvPr>
        <xdr:cNvPicPr>
          <a:picLocks noChangeAspect="1" noChangeArrowheads="1"/>
        </xdr:cNvPicPr>
      </xdr:nvPicPr>
      <xdr:blipFill>
        <a:blip xmlns:r="http://schemas.openxmlformats.org/officeDocument/2006/relationships" r:embed="rId10" cstate="print"/>
        <a:srcRect/>
        <a:stretch>
          <a:fillRect/>
        </a:stretch>
      </xdr:blipFill>
      <xdr:spPr bwMode="auto">
        <a:xfrm>
          <a:off x="762000" y="2724150"/>
          <a:ext cx="447675" cy="447675"/>
        </a:xfrm>
        <a:prstGeom prst="rect">
          <a:avLst/>
        </a:prstGeom>
        <a:noFill/>
      </xdr:spPr>
    </xdr:pic>
    <xdr:clientData/>
  </xdr:twoCellAnchor>
  <xdr:twoCellAnchor editAs="oneCell">
    <xdr:from>
      <xdr:col>1</xdr:col>
      <xdr:colOff>0</xdr:colOff>
      <xdr:row>9</xdr:row>
      <xdr:rowOff>0</xdr:rowOff>
    </xdr:from>
    <xdr:to>
      <xdr:col>1</xdr:col>
      <xdr:colOff>447675</xdr:colOff>
      <xdr:row>11</xdr:row>
      <xdr:rowOff>123825</xdr:rowOff>
    </xdr:to>
    <xdr:pic>
      <xdr:nvPicPr>
        <xdr:cNvPr id="4106" name="Picture 10" descr="https://members.hardrock.com/images/pointsIcon200null.png">
          <a:hlinkClick xmlns:r="http://schemas.openxmlformats.org/officeDocument/2006/relationships" r:id="rId1"/>
        </xdr:cNvPr>
        <xdr:cNvPicPr>
          <a:picLocks noChangeAspect="1" noChangeArrowheads="1"/>
        </xdr:cNvPicPr>
      </xdr:nvPicPr>
      <xdr:blipFill>
        <a:blip xmlns:r="http://schemas.openxmlformats.org/officeDocument/2006/relationships" r:embed="rId11" cstate="print"/>
        <a:srcRect/>
        <a:stretch>
          <a:fillRect/>
        </a:stretch>
      </xdr:blipFill>
      <xdr:spPr bwMode="auto">
        <a:xfrm>
          <a:off x="762000" y="2886075"/>
          <a:ext cx="447675" cy="447675"/>
        </a:xfrm>
        <a:prstGeom prst="rect">
          <a:avLst/>
        </a:prstGeom>
        <a:noFill/>
      </xdr:spPr>
    </xdr:pic>
    <xdr:clientData/>
  </xdr:twoCellAnchor>
  <xdr:twoCellAnchor editAs="oneCell">
    <xdr:from>
      <xdr:col>1</xdr:col>
      <xdr:colOff>0</xdr:colOff>
      <xdr:row>10</xdr:row>
      <xdr:rowOff>0</xdr:rowOff>
    </xdr:from>
    <xdr:to>
      <xdr:col>1</xdr:col>
      <xdr:colOff>447675</xdr:colOff>
      <xdr:row>12</xdr:row>
      <xdr:rowOff>123825</xdr:rowOff>
    </xdr:to>
    <xdr:pic>
      <xdr:nvPicPr>
        <xdr:cNvPr id="4107" name="Picture 11" descr="https://members.hardrock.com/images/pointsIcon225null.png">
          <a:hlinkClick xmlns:r="http://schemas.openxmlformats.org/officeDocument/2006/relationships" r:id="rId1"/>
        </xdr:cNvPr>
        <xdr:cNvPicPr>
          <a:picLocks noChangeAspect="1" noChangeArrowheads="1"/>
        </xdr:cNvPicPr>
      </xdr:nvPicPr>
      <xdr:blipFill>
        <a:blip xmlns:r="http://schemas.openxmlformats.org/officeDocument/2006/relationships" r:embed="rId12" cstate="print"/>
        <a:srcRect/>
        <a:stretch>
          <a:fillRect/>
        </a:stretch>
      </xdr:blipFill>
      <xdr:spPr bwMode="auto">
        <a:xfrm>
          <a:off x="762000" y="3048000"/>
          <a:ext cx="447675" cy="447675"/>
        </a:xfrm>
        <a:prstGeom prst="rect">
          <a:avLst/>
        </a:prstGeom>
        <a:noFill/>
      </xdr:spPr>
    </xdr:pic>
    <xdr:clientData/>
  </xdr:twoCellAnchor>
  <xdr:twoCellAnchor editAs="oneCell">
    <xdr:from>
      <xdr:col>1</xdr:col>
      <xdr:colOff>0</xdr:colOff>
      <xdr:row>11</xdr:row>
      <xdr:rowOff>0</xdr:rowOff>
    </xdr:from>
    <xdr:to>
      <xdr:col>1</xdr:col>
      <xdr:colOff>447675</xdr:colOff>
      <xdr:row>13</xdr:row>
      <xdr:rowOff>123825</xdr:rowOff>
    </xdr:to>
    <xdr:pic>
      <xdr:nvPicPr>
        <xdr:cNvPr id="4108" name="Picture 12" descr="https://members.hardrock.com/images/pointsIcon250null.png">
          <a:hlinkClick xmlns:r="http://schemas.openxmlformats.org/officeDocument/2006/relationships" r:id="rId1"/>
        </xdr:cNvPr>
        <xdr:cNvPicPr>
          <a:picLocks noChangeAspect="1" noChangeArrowheads="1"/>
        </xdr:cNvPicPr>
      </xdr:nvPicPr>
      <xdr:blipFill>
        <a:blip xmlns:r="http://schemas.openxmlformats.org/officeDocument/2006/relationships" r:embed="rId13" cstate="print"/>
        <a:srcRect/>
        <a:stretch>
          <a:fillRect/>
        </a:stretch>
      </xdr:blipFill>
      <xdr:spPr bwMode="auto">
        <a:xfrm>
          <a:off x="762000" y="3209925"/>
          <a:ext cx="447675" cy="447675"/>
        </a:xfrm>
        <a:prstGeom prst="rect">
          <a:avLst/>
        </a:prstGeom>
        <a:noFill/>
      </xdr:spPr>
    </xdr:pic>
    <xdr:clientData/>
  </xdr:twoCellAnchor>
  <xdr:twoCellAnchor editAs="oneCell">
    <xdr:from>
      <xdr:col>1</xdr:col>
      <xdr:colOff>0</xdr:colOff>
      <xdr:row>12</xdr:row>
      <xdr:rowOff>0</xdr:rowOff>
    </xdr:from>
    <xdr:to>
      <xdr:col>1</xdr:col>
      <xdr:colOff>447675</xdr:colOff>
      <xdr:row>14</xdr:row>
      <xdr:rowOff>123825</xdr:rowOff>
    </xdr:to>
    <xdr:pic>
      <xdr:nvPicPr>
        <xdr:cNvPr id="4109" name="Picture 13" descr="https://members.hardrock.com/images/pointsIcon275null.png">
          <a:hlinkClick xmlns:r="http://schemas.openxmlformats.org/officeDocument/2006/relationships" r:id="rId1"/>
        </xdr:cNvPr>
        <xdr:cNvPicPr>
          <a:picLocks noChangeAspect="1" noChangeArrowheads="1"/>
        </xdr:cNvPicPr>
      </xdr:nvPicPr>
      <xdr:blipFill>
        <a:blip xmlns:r="http://schemas.openxmlformats.org/officeDocument/2006/relationships" r:embed="rId14" cstate="print"/>
        <a:srcRect/>
        <a:stretch>
          <a:fillRect/>
        </a:stretch>
      </xdr:blipFill>
      <xdr:spPr bwMode="auto">
        <a:xfrm>
          <a:off x="762000" y="3371850"/>
          <a:ext cx="447675" cy="447675"/>
        </a:xfrm>
        <a:prstGeom prst="rect">
          <a:avLst/>
        </a:prstGeom>
        <a:noFill/>
      </xdr:spPr>
    </xdr:pic>
    <xdr:clientData/>
  </xdr:twoCellAnchor>
  <xdr:twoCellAnchor editAs="oneCell">
    <xdr:from>
      <xdr:col>1</xdr:col>
      <xdr:colOff>0</xdr:colOff>
      <xdr:row>13</xdr:row>
      <xdr:rowOff>0</xdr:rowOff>
    </xdr:from>
    <xdr:to>
      <xdr:col>1</xdr:col>
      <xdr:colOff>447675</xdr:colOff>
      <xdr:row>15</xdr:row>
      <xdr:rowOff>123825</xdr:rowOff>
    </xdr:to>
    <xdr:pic>
      <xdr:nvPicPr>
        <xdr:cNvPr id="4110" name="Picture 14" descr="https://members.hardrock.com/images/pointsIcon300null.png">
          <a:hlinkClick xmlns:r="http://schemas.openxmlformats.org/officeDocument/2006/relationships" r:id="rId1"/>
        </xdr:cNvPr>
        <xdr:cNvPicPr>
          <a:picLocks noChangeAspect="1" noChangeArrowheads="1"/>
        </xdr:cNvPicPr>
      </xdr:nvPicPr>
      <xdr:blipFill>
        <a:blip xmlns:r="http://schemas.openxmlformats.org/officeDocument/2006/relationships" r:embed="rId15" cstate="print"/>
        <a:srcRect/>
        <a:stretch>
          <a:fillRect/>
        </a:stretch>
      </xdr:blipFill>
      <xdr:spPr bwMode="auto">
        <a:xfrm>
          <a:off x="762000" y="3533775"/>
          <a:ext cx="447675" cy="447675"/>
        </a:xfrm>
        <a:prstGeom prst="rect">
          <a:avLst/>
        </a:prstGeom>
        <a:noFill/>
      </xdr:spPr>
    </xdr:pic>
    <xdr:clientData/>
  </xdr:twoCellAnchor>
  <xdr:twoCellAnchor editAs="oneCell">
    <xdr:from>
      <xdr:col>1</xdr:col>
      <xdr:colOff>0</xdr:colOff>
      <xdr:row>14</xdr:row>
      <xdr:rowOff>0</xdr:rowOff>
    </xdr:from>
    <xdr:to>
      <xdr:col>1</xdr:col>
      <xdr:colOff>447675</xdr:colOff>
      <xdr:row>16</xdr:row>
      <xdr:rowOff>123825</xdr:rowOff>
    </xdr:to>
    <xdr:pic>
      <xdr:nvPicPr>
        <xdr:cNvPr id="4111" name="Picture 15" descr="https://members.hardrock.com/images/pointsIcon325null.png">
          <a:hlinkClick xmlns:r="http://schemas.openxmlformats.org/officeDocument/2006/relationships" r:id="rId1"/>
        </xdr:cNvPr>
        <xdr:cNvPicPr>
          <a:picLocks noChangeAspect="1" noChangeArrowheads="1"/>
        </xdr:cNvPicPr>
      </xdr:nvPicPr>
      <xdr:blipFill>
        <a:blip xmlns:r="http://schemas.openxmlformats.org/officeDocument/2006/relationships" r:embed="rId16" cstate="print"/>
        <a:srcRect/>
        <a:stretch>
          <a:fillRect/>
        </a:stretch>
      </xdr:blipFill>
      <xdr:spPr bwMode="auto">
        <a:xfrm>
          <a:off x="762000" y="3695700"/>
          <a:ext cx="447675" cy="447675"/>
        </a:xfrm>
        <a:prstGeom prst="rect">
          <a:avLst/>
        </a:prstGeom>
        <a:noFill/>
      </xdr:spPr>
    </xdr:pic>
    <xdr:clientData/>
  </xdr:twoCellAnchor>
  <xdr:twoCellAnchor editAs="oneCell">
    <xdr:from>
      <xdr:col>1</xdr:col>
      <xdr:colOff>0</xdr:colOff>
      <xdr:row>15</xdr:row>
      <xdr:rowOff>0</xdr:rowOff>
    </xdr:from>
    <xdr:to>
      <xdr:col>1</xdr:col>
      <xdr:colOff>447675</xdr:colOff>
      <xdr:row>17</xdr:row>
      <xdr:rowOff>123825</xdr:rowOff>
    </xdr:to>
    <xdr:pic>
      <xdr:nvPicPr>
        <xdr:cNvPr id="4112" name="Picture 16" descr="https://members.hardrock.com/images/pointsIcon350null.png">
          <a:hlinkClick xmlns:r="http://schemas.openxmlformats.org/officeDocument/2006/relationships" r:id="rId1"/>
        </xdr:cNvPr>
        <xdr:cNvPicPr>
          <a:picLocks noChangeAspect="1" noChangeArrowheads="1"/>
        </xdr:cNvPicPr>
      </xdr:nvPicPr>
      <xdr:blipFill>
        <a:blip xmlns:r="http://schemas.openxmlformats.org/officeDocument/2006/relationships" r:embed="rId17" cstate="print"/>
        <a:srcRect/>
        <a:stretch>
          <a:fillRect/>
        </a:stretch>
      </xdr:blipFill>
      <xdr:spPr bwMode="auto">
        <a:xfrm>
          <a:off x="762000" y="3857625"/>
          <a:ext cx="447675" cy="447675"/>
        </a:xfrm>
        <a:prstGeom prst="rect">
          <a:avLst/>
        </a:prstGeom>
        <a:noFill/>
      </xdr:spPr>
    </xdr:pic>
    <xdr:clientData/>
  </xdr:twoCellAnchor>
  <xdr:twoCellAnchor editAs="oneCell">
    <xdr:from>
      <xdr:col>1</xdr:col>
      <xdr:colOff>0</xdr:colOff>
      <xdr:row>16</xdr:row>
      <xdr:rowOff>0</xdr:rowOff>
    </xdr:from>
    <xdr:to>
      <xdr:col>1</xdr:col>
      <xdr:colOff>447675</xdr:colOff>
      <xdr:row>18</xdr:row>
      <xdr:rowOff>123825</xdr:rowOff>
    </xdr:to>
    <xdr:pic>
      <xdr:nvPicPr>
        <xdr:cNvPr id="4113" name="Picture 17" descr="https://members.hardrock.com/images/pointsIcon375null.png">
          <a:hlinkClick xmlns:r="http://schemas.openxmlformats.org/officeDocument/2006/relationships" r:id="rId1"/>
        </xdr:cNvPr>
        <xdr:cNvPicPr>
          <a:picLocks noChangeAspect="1" noChangeArrowheads="1"/>
        </xdr:cNvPicPr>
      </xdr:nvPicPr>
      <xdr:blipFill>
        <a:blip xmlns:r="http://schemas.openxmlformats.org/officeDocument/2006/relationships" r:embed="rId18" cstate="print"/>
        <a:srcRect/>
        <a:stretch>
          <a:fillRect/>
        </a:stretch>
      </xdr:blipFill>
      <xdr:spPr bwMode="auto">
        <a:xfrm>
          <a:off x="762000" y="4019550"/>
          <a:ext cx="447675" cy="447675"/>
        </a:xfrm>
        <a:prstGeom prst="rect">
          <a:avLst/>
        </a:prstGeom>
        <a:noFill/>
      </xdr:spPr>
    </xdr:pic>
    <xdr:clientData/>
  </xdr:twoCellAnchor>
  <xdr:twoCellAnchor editAs="oneCell">
    <xdr:from>
      <xdr:col>1</xdr:col>
      <xdr:colOff>0</xdr:colOff>
      <xdr:row>17</xdr:row>
      <xdr:rowOff>0</xdr:rowOff>
    </xdr:from>
    <xdr:to>
      <xdr:col>1</xdr:col>
      <xdr:colOff>447675</xdr:colOff>
      <xdr:row>19</xdr:row>
      <xdr:rowOff>123825</xdr:rowOff>
    </xdr:to>
    <xdr:pic>
      <xdr:nvPicPr>
        <xdr:cNvPr id="4114" name="Picture 18" descr="https://members.hardrock.com/images/pointsIcon400null.png">
          <a:hlinkClick xmlns:r="http://schemas.openxmlformats.org/officeDocument/2006/relationships" r:id="rId1"/>
        </xdr:cNvPr>
        <xdr:cNvPicPr>
          <a:picLocks noChangeAspect="1" noChangeArrowheads="1"/>
        </xdr:cNvPicPr>
      </xdr:nvPicPr>
      <xdr:blipFill>
        <a:blip xmlns:r="http://schemas.openxmlformats.org/officeDocument/2006/relationships" r:embed="rId19" cstate="print"/>
        <a:srcRect/>
        <a:stretch>
          <a:fillRect/>
        </a:stretch>
      </xdr:blipFill>
      <xdr:spPr bwMode="auto">
        <a:xfrm>
          <a:off x="762000" y="4181475"/>
          <a:ext cx="447675" cy="447675"/>
        </a:xfrm>
        <a:prstGeom prst="rect">
          <a:avLst/>
        </a:prstGeom>
        <a:noFill/>
      </xdr:spPr>
    </xdr:pic>
    <xdr:clientData/>
  </xdr:twoCellAnchor>
  <xdr:twoCellAnchor editAs="oneCell">
    <xdr:from>
      <xdr:col>1</xdr:col>
      <xdr:colOff>0</xdr:colOff>
      <xdr:row>18</xdr:row>
      <xdr:rowOff>0</xdr:rowOff>
    </xdr:from>
    <xdr:to>
      <xdr:col>1</xdr:col>
      <xdr:colOff>95250</xdr:colOff>
      <xdr:row>18</xdr:row>
      <xdr:rowOff>95250</xdr:rowOff>
    </xdr:to>
    <xdr:pic>
      <xdr:nvPicPr>
        <xdr:cNvPr id="4115" name="Picture 19" descr="Visited"/>
        <xdr:cNvPicPr>
          <a:picLocks noChangeAspect="1" noChangeArrowheads="1"/>
        </xdr:cNvPicPr>
      </xdr:nvPicPr>
      <xdr:blipFill>
        <a:blip xmlns:r="http://schemas.openxmlformats.org/officeDocument/2006/relationships" r:embed="rId20" cstate="print"/>
        <a:srcRect/>
        <a:stretch>
          <a:fillRect/>
        </a:stretch>
      </xdr:blipFill>
      <xdr:spPr bwMode="auto">
        <a:xfrm>
          <a:off x="762000" y="4343400"/>
          <a:ext cx="95250" cy="95250"/>
        </a:xfrm>
        <a:prstGeom prst="rect">
          <a:avLst/>
        </a:prstGeom>
        <a:noFill/>
      </xdr:spPr>
    </xdr:pic>
    <xdr:clientData/>
  </xdr:twoCellAnchor>
  <xdr:twoCellAnchor editAs="oneCell">
    <xdr:from>
      <xdr:col>1</xdr:col>
      <xdr:colOff>0</xdr:colOff>
      <xdr:row>19</xdr:row>
      <xdr:rowOff>0</xdr:rowOff>
    </xdr:from>
    <xdr:to>
      <xdr:col>1</xdr:col>
      <xdr:colOff>95250</xdr:colOff>
      <xdr:row>19</xdr:row>
      <xdr:rowOff>95250</xdr:rowOff>
    </xdr:to>
    <xdr:pic>
      <xdr:nvPicPr>
        <xdr:cNvPr id="4116" name="Picture 20" descr="Not Visited"/>
        <xdr:cNvPicPr>
          <a:picLocks noChangeAspect="1" noChangeArrowheads="1"/>
        </xdr:cNvPicPr>
      </xdr:nvPicPr>
      <xdr:blipFill>
        <a:blip xmlns:r="http://schemas.openxmlformats.org/officeDocument/2006/relationships" r:embed="rId21" cstate="print"/>
        <a:srcRect/>
        <a:stretch>
          <a:fillRect/>
        </a:stretch>
      </xdr:blipFill>
      <xdr:spPr bwMode="auto">
        <a:xfrm>
          <a:off x="762000" y="4505325"/>
          <a:ext cx="95250" cy="95250"/>
        </a:xfrm>
        <a:prstGeom prst="rect">
          <a:avLst/>
        </a:prstGeom>
        <a:noFill/>
      </xdr:spPr>
    </xdr:pic>
    <xdr:clientData/>
  </xdr:twoCellAnchor>
  <xdr:twoCellAnchor editAs="oneCell">
    <xdr:from>
      <xdr:col>1</xdr:col>
      <xdr:colOff>0</xdr:colOff>
      <xdr:row>20</xdr:row>
      <xdr:rowOff>0</xdr:rowOff>
    </xdr:from>
    <xdr:to>
      <xdr:col>1</xdr:col>
      <xdr:colOff>95250</xdr:colOff>
      <xdr:row>20</xdr:row>
      <xdr:rowOff>95250</xdr:rowOff>
    </xdr:to>
    <xdr:pic>
      <xdr:nvPicPr>
        <xdr:cNvPr id="4117" name="Picture 21" descr="Closed"/>
        <xdr:cNvPicPr>
          <a:picLocks noChangeAspect="1" noChangeArrowheads="1"/>
        </xdr:cNvPicPr>
      </xdr:nvPicPr>
      <xdr:blipFill>
        <a:blip xmlns:r="http://schemas.openxmlformats.org/officeDocument/2006/relationships" r:embed="rId22" cstate="print"/>
        <a:srcRect/>
        <a:stretch>
          <a:fillRect/>
        </a:stretch>
      </xdr:blipFill>
      <xdr:spPr bwMode="auto">
        <a:xfrm>
          <a:off x="762000" y="4667250"/>
          <a:ext cx="95250" cy="95250"/>
        </a:xfrm>
        <a:prstGeom prst="rect">
          <a:avLst/>
        </a:prstGeom>
        <a:noFill/>
      </xdr:spPr>
    </xdr:pic>
    <xdr:clientData/>
  </xdr:twoCellAnchor>
  <xdr:twoCellAnchor editAs="oneCell">
    <xdr:from>
      <xdr:col>1</xdr:col>
      <xdr:colOff>0</xdr:colOff>
      <xdr:row>21</xdr:row>
      <xdr:rowOff>0</xdr:rowOff>
    </xdr:from>
    <xdr:to>
      <xdr:col>1</xdr:col>
      <xdr:colOff>95250</xdr:colOff>
      <xdr:row>21</xdr:row>
      <xdr:rowOff>95250</xdr:rowOff>
    </xdr:to>
    <xdr:pic>
      <xdr:nvPicPr>
        <xdr:cNvPr id="4118" name="Picture 22" descr="Not Participating"/>
        <xdr:cNvPicPr>
          <a:picLocks noChangeAspect="1" noChangeArrowheads="1"/>
        </xdr:cNvPicPr>
      </xdr:nvPicPr>
      <xdr:blipFill>
        <a:blip xmlns:r="http://schemas.openxmlformats.org/officeDocument/2006/relationships" r:embed="rId23" cstate="print"/>
        <a:srcRect/>
        <a:stretch>
          <a:fillRect/>
        </a:stretch>
      </xdr:blipFill>
      <xdr:spPr bwMode="auto">
        <a:xfrm>
          <a:off x="762000" y="4829175"/>
          <a:ext cx="95250" cy="95250"/>
        </a:xfrm>
        <a:prstGeom prst="rect">
          <a:avLst/>
        </a:prstGeom>
        <a:noFill/>
      </xdr:spPr>
    </xdr:pic>
    <xdr:clientData/>
  </xdr:twoCellAnchor>
  <xdr:twoCellAnchor editAs="oneCell">
    <xdr:from>
      <xdr:col>1</xdr:col>
      <xdr:colOff>0</xdr:colOff>
      <xdr:row>22</xdr:row>
      <xdr:rowOff>0</xdr:rowOff>
    </xdr:from>
    <xdr:to>
      <xdr:col>1</xdr:col>
      <xdr:colOff>95250</xdr:colOff>
      <xdr:row>22</xdr:row>
      <xdr:rowOff>95250</xdr:rowOff>
    </xdr:to>
    <xdr:pic>
      <xdr:nvPicPr>
        <xdr:cNvPr id="4119" name="Picture 23" descr="Not Verified"/>
        <xdr:cNvPicPr>
          <a:picLocks noChangeAspect="1" noChangeArrowheads="1"/>
        </xdr:cNvPicPr>
      </xdr:nvPicPr>
      <xdr:blipFill>
        <a:blip xmlns:r="http://schemas.openxmlformats.org/officeDocument/2006/relationships" r:embed="rId24" cstate="print"/>
        <a:srcRect/>
        <a:stretch>
          <a:fillRect/>
        </a:stretch>
      </xdr:blipFill>
      <xdr:spPr bwMode="auto">
        <a:xfrm>
          <a:off x="762000" y="4991100"/>
          <a:ext cx="95250" cy="95250"/>
        </a:xfrm>
        <a:prstGeom prst="rect">
          <a:avLst/>
        </a:prstGeom>
        <a:noFill/>
      </xdr:spPr>
    </xdr:pic>
    <xdr:clientData/>
  </xdr:twoCellAnchor>
  <xdr:twoCellAnchor editAs="oneCell">
    <xdr:from>
      <xdr:col>4</xdr:col>
      <xdr:colOff>0</xdr:colOff>
      <xdr:row>33</xdr:row>
      <xdr:rowOff>0</xdr:rowOff>
    </xdr:from>
    <xdr:to>
      <xdr:col>4</xdr:col>
      <xdr:colOff>200025</xdr:colOff>
      <xdr:row>34</xdr:row>
      <xdr:rowOff>38100</xdr:rowOff>
    </xdr:to>
    <xdr:pic>
      <xdr:nvPicPr>
        <xdr:cNvPr id="4122" name="Picture 2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6772275"/>
          <a:ext cx="200025" cy="200025"/>
        </a:xfrm>
        <a:prstGeom prst="rect">
          <a:avLst/>
        </a:prstGeom>
        <a:noFill/>
      </xdr:spPr>
    </xdr:pic>
    <xdr:clientData/>
  </xdr:twoCellAnchor>
  <xdr:twoCellAnchor editAs="oneCell">
    <xdr:from>
      <xdr:col>5</xdr:col>
      <xdr:colOff>0</xdr:colOff>
      <xdr:row>33</xdr:row>
      <xdr:rowOff>0</xdr:rowOff>
    </xdr:from>
    <xdr:to>
      <xdr:col>5</xdr:col>
      <xdr:colOff>200025</xdr:colOff>
      <xdr:row>34</xdr:row>
      <xdr:rowOff>38100</xdr:rowOff>
    </xdr:to>
    <xdr:pic>
      <xdr:nvPicPr>
        <xdr:cNvPr id="4123" name="Picture 2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6772275"/>
          <a:ext cx="200025" cy="200025"/>
        </a:xfrm>
        <a:prstGeom prst="rect">
          <a:avLst/>
        </a:prstGeom>
        <a:noFill/>
      </xdr:spPr>
    </xdr:pic>
    <xdr:clientData/>
  </xdr:twoCellAnchor>
  <xdr:twoCellAnchor editAs="oneCell">
    <xdr:from>
      <xdr:col>4</xdr:col>
      <xdr:colOff>0</xdr:colOff>
      <xdr:row>34</xdr:row>
      <xdr:rowOff>0</xdr:rowOff>
    </xdr:from>
    <xdr:to>
      <xdr:col>4</xdr:col>
      <xdr:colOff>200025</xdr:colOff>
      <xdr:row>35</xdr:row>
      <xdr:rowOff>38100</xdr:rowOff>
    </xdr:to>
    <xdr:pic>
      <xdr:nvPicPr>
        <xdr:cNvPr id="4124" name="Picture 28"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6934200"/>
          <a:ext cx="200025" cy="200025"/>
        </a:xfrm>
        <a:prstGeom prst="rect">
          <a:avLst/>
        </a:prstGeom>
        <a:noFill/>
      </xdr:spPr>
    </xdr:pic>
    <xdr:clientData/>
  </xdr:twoCellAnchor>
  <xdr:twoCellAnchor editAs="oneCell">
    <xdr:from>
      <xdr:col>5</xdr:col>
      <xdr:colOff>0</xdr:colOff>
      <xdr:row>34</xdr:row>
      <xdr:rowOff>0</xdr:rowOff>
    </xdr:from>
    <xdr:to>
      <xdr:col>5</xdr:col>
      <xdr:colOff>200025</xdr:colOff>
      <xdr:row>35</xdr:row>
      <xdr:rowOff>38100</xdr:rowOff>
    </xdr:to>
    <xdr:pic>
      <xdr:nvPicPr>
        <xdr:cNvPr id="4125" name="Picture 2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6934200"/>
          <a:ext cx="200025" cy="200025"/>
        </a:xfrm>
        <a:prstGeom prst="rect">
          <a:avLst/>
        </a:prstGeom>
        <a:noFill/>
      </xdr:spPr>
    </xdr:pic>
    <xdr:clientData/>
  </xdr:twoCellAnchor>
  <xdr:twoCellAnchor editAs="oneCell">
    <xdr:from>
      <xdr:col>4</xdr:col>
      <xdr:colOff>0</xdr:colOff>
      <xdr:row>35</xdr:row>
      <xdr:rowOff>0</xdr:rowOff>
    </xdr:from>
    <xdr:to>
      <xdr:col>4</xdr:col>
      <xdr:colOff>200025</xdr:colOff>
      <xdr:row>36</xdr:row>
      <xdr:rowOff>38100</xdr:rowOff>
    </xdr:to>
    <xdr:pic>
      <xdr:nvPicPr>
        <xdr:cNvPr id="4126" name="Picture 3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7096125"/>
          <a:ext cx="200025" cy="200025"/>
        </a:xfrm>
        <a:prstGeom prst="rect">
          <a:avLst/>
        </a:prstGeom>
        <a:noFill/>
      </xdr:spPr>
    </xdr:pic>
    <xdr:clientData/>
  </xdr:twoCellAnchor>
  <xdr:twoCellAnchor editAs="oneCell">
    <xdr:from>
      <xdr:col>5</xdr:col>
      <xdr:colOff>0</xdr:colOff>
      <xdr:row>35</xdr:row>
      <xdr:rowOff>0</xdr:rowOff>
    </xdr:from>
    <xdr:to>
      <xdr:col>5</xdr:col>
      <xdr:colOff>200025</xdr:colOff>
      <xdr:row>36</xdr:row>
      <xdr:rowOff>38100</xdr:rowOff>
    </xdr:to>
    <xdr:pic>
      <xdr:nvPicPr>
        <xdr:cNvPr id="4127" name="Picture 3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7096125"/>
          <a:ext cx="200025" cy="200025"/>
        </a:xfrm>
        <a:prstGeom prst="rect">
          <a:avLst/>
        </a:prstGeom>
        <a:noFill/>
      </xdr:spPr>
    </xdr:pic>
    <xdr:clientData/>
  </xdr:twoCellAnchor>
  <xdr:twoCellAnchor editAs="oneCell">
    <xdr:from>
      <xdr:col>4</xdr:col>
      <xdr:colOff>0</xdr:colOff>
      <xdr:row>36</xdr:row>
      <xdr:rowOff>0</xdr:rowOff>
    </xdr:from>
    <xdr:to>
      <xdr:col>4</xdr:col>
      <xdr:colOff>200025</xdr:colOff>
      <xdr:row>37</xdr:row>
      <xdr:rowOff>38100</xdr:rowOff>
    </xdr:to>
    <xdr:pic>
      <xdr:nvPicPr>
        <xdr:cNvPr id="4128" name="Picture 3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7258050"/>
          <a:ext cx="200025" cy="200025"/>
        </a:xfrm>
        <a:prstGeom prst="rect">
          <a:avLst/>
        </a:prstGeom>
        <a:noFill/>
      </xdr:spPr>
    </xdr:pic>
    <xdr:clientData/>
  </xdr:twoCellAnchor>
  <xdr:twoCellAnchor editAs="oneCell">
    <xdr:from>
      <xdr:col>5</xdr:col>
      <xdr:colOff>0</xdr:colOff>
      <xdr:row>36</xdr:row>
      <xdr:rowOff>0</xdr:rowOff>
    </xdr:from>
    <xdr:to>
      <xdr:col>5</xdr:col>
      <xdr:colOff>200025</xdr:colOff>
      <xdr:row>37</xdr:row>
      <xdr:rowOff>38100</xdr:rowOff>
    </xdr:to>
    <xdr:pic>
      <xdr:nvPicPr>
        <xdr:cNvPr id="4129" name="Picture 3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7258050"/>
          <a:ext cx="200025" cy="200025"/>
        </a:xfrm>
        <a:prstGeom prst="rect">
          <a:avLst/>
        </a:prstGeom>
        <a:noFill/>
      </xdr:spPr>
    </xdr:pic>
    <xdr:clientData/>
  </xdr:twoCellAnchor>
  <xdr:twoCellAnchor editAs="oneCell">
    <xdr:from>
      <xdr:col>4</xdr:col>
      <xdr:colOff>0</xdr:colOff>
      <xdr:row>37</xdr:row>
      <xdr:rowOff>0</xdr:rowOff>
    </xdr:from>
    <xdr:to>
      <xdr:col>4</xdr:col>
      <xdr:colOff>200025</xdr:colOff>
      <xdr:row>38</xdr:row>
      <xdr:rowOff>38100</xdr:rowOff>
    </xdr:to>
    <xdr:pic>
      <xdr:nvPicPr>
        <xdr:cNvPr id="4130" name="Picture 3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7419975"/>
          <a:ext cx="200025" cy="200025"/>
        </a:xfrm>
        <a:prstGeom prst="rect">
          <a:avLst/>
        </a:prstGeom>
        <a:noFill/>
      </xdr:spPr>
    </xdr:pic>
    <xdr:clientData/>
  </xdr:twoCellAnchor>
  <xdr:twoCellAnchor editAs="oneCell">
    <xdr:from>
      <xdr:col>5</xdr:col>
      <xdr:colOff>0</xdr:colOff>
      <xdr:row>37</xdr:row>
      <xdr:rowOff>0</xdr:rowOff>
    </xdr:from>
    <xdr:to>
      <xdr:col>5</xdr:col>
      <xdr:colOff>200025</xdr:colOff>
      <xdr:row>38</xdr:row>
      <xdr:rowOff>38100</xdr:rowOff>
    </xdr:to>
    <xdr:pic>
      <xdr:nvPicPr>
        <xdr:cNvPr id="4131" name="Picture 3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7419975"/>
          <a:ext cx="200025" cy="200025"/>
        </a:xfrm>
        <a:prstGeom prst="rect">
          <a:avLst/>
        </a:prstGeom>
        <a:noFill/>
      </xdr:spPr>
    </xdr:pic>
    <xdr:clientData/>
  </xdr:twoCellAnchor>
  <xdr:twoCellAnchor editAs="oneCell">
    <xdr:from>
      <xdr:col>4</xdr:col>
      <xdr:colOff>0</xdr:colOff>
      <xdr:row>38</xdr:row>
      <xdr:rowOff>0</xdr:rowOff>
    </xdr:from>
    <xdr:to>
      <xdr:col>4</xdr:col>
      <xdr:colOff>200025</xdr:colOff>
      <xdr:row>39</xdr:row>
      <xdr:rowOff>38100</xdr:rowOff>
    </xdr:to>
    <xdr:pic>
      <xdr:nvPicPr>
        <xdr:cNvPr id="4132" name="Picture 3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7581900"/>
          <a:ext cx="200025" cy="200025"/>
        </a:xfrm>
        <a:prstGeom prst="rect">
          <a:avLst/>
        </a:prstGeom>
        <a:noFill/>
      </xdr:spPr>
    </xdr:pic>
    <xdr:clientData/>
  </xdr:twoCellAnchor>
  <xdr:twoCellAnchor editAs="oneCell">
    <xdr:from>
      <xdr:col>5</xdr:col>
      <xdr:colOff>0</xdr:colOff>
      <xdr:row>38</xdr:row>
      <xdr:rowOff>0</xdr:rowOff>
    </xdr:from>
    <xdr:to>
      <xdr:col>5</xdr:col>
      <xdr:colOff>200025</xdr:colOff>
      <xdr:row>39</xdr:row>
      <xdr:rowOff>38100</xdr:rowOff>
    </xdr:to>
    <xdr:pic>
      <xdr:nvPicPr>
        <xdr:cNvPr id="4133" name="Picture 3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7581900"/>
          <a:ext cx="200025" cy="200025"/>
        </a:xfrm>
        <a:prstGeom prst="rect">
          <a:avLst/>
        </a:prstGeom>
        <a:noFill/>
      </xdr:spPr>
    </xdr:pic>
    <xdr:clientData/>
  </xdr:twoCellAnchor>
  <xdr:twoCellAnchor editAs="oneCell">
    <xdr:from>
      <xdr:col>4</xdr:col>
      <xdr:colOff>0</xdr:colOff>
      <xdr:row>39</xdr:row>
      <xdr:rowOff>0</xdr:rowOff>
    </xdr:from>
    <xdr:to>
      <xdr:col>4</xdr:col>
      <xdr:colOff>200025</xdr:colOff>
      <xdr:row>40</xdr:row>
      <xdr:rowOff>38100</xdr:rowOff>
    </xdr:to>
    <xdr:pic>
      <xdr:nvPicPr>
        <xdr:cNvPr id="4134" name="Picture 3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7905750"/>
          <a:ext cx="200025" cy="200025"/>
        </a:xfrm>
        <a:prstGeom prst="rect">
          <a:avLst/>
        </a:prstGeom>
        <a:noFill/>
      </xdr:spPr>
    </xdr:pic>
    <xdr:clientData/>
  </xdr:twoCellAnchor>
  <xdr:twoCellAnchor editAs="oneCell">
    <xdr:from>
      <xdr:col>5</xdr:col>
      <xdr:colOff>0</xdr:colOff>
      <xdr:row>39</xdr:row>
      <xdr:rowOff>0</xdr:rowOff>
    </xdr:from>
    <xdr:to>
      <xdr:col>5</xdr:col>
      <xdr:colOff>200025</xdr:colOff>
      <xdr:row>40</xdr:row>
      <xdr:rowOff>38100</xdr:rowOff>
    </xdr:to>
    <xdr:pic>
      <xdr:nvPicPr>
        <xdr:cNvPr id="4135" name="Picture 3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7905750"/>
          <a:ext cx="200025" cy="200025"/>
        </a:xfrm>
        <a:prstGeom prst="rect">
          <a:avLst/>
        </a:prstGeom>
        <a:noFill/>
      </xdr:spPr>
    </xdr:pic>
    <xdr:clientData/>
  </xdr:twoCellAnchor>
  <xdr:twoCellAnchor editAs="oneCell">
    <xdr:from>
      <xdr:col>4</xdr:col>
      <xdr:colOff>0</xdr:colOff>
      <xdr:row>40</xdr:row>
      <xdr:rowOff>0</xdr:rowOff>
    </xdr:from>
    <xdr:to>
      <xdr:col>4</xdr:col>
      <xdr:colOff>200025</xdr:colOff>
      <xdr:row>41</xdr:row>
      <xdr:rowOff>38100</xdr:rowOff>
    </xdr:to>
    <xdr:pic>
      <xdr:nvPicPr>
        <xdr:cNvPr id="4136" name="Picture 4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8067675"/>
          <a:ext cx="200025" cy="200025"/>
        </a:xfrm>
        <a:prstGeom prst="rect">
          <a:avLst/>
        </a:prstGeom>
        <a:noFill/>
      </xdr:spPr>
    </xdr:pic>
    <xdr:clientData/>
  </xdr:twoCellAnchor>
  <xdr:twoCellAnchor editAs="oneCell">
    <xdr:from>
      <xdr:col>5</xdr:col>
      <xdr:colOff>0</xdr:colOff>
      <xdr:row>40</xdr:row>
      <xdr:rowOff>0</xdr:rowOff>
    </xdr:from>
    <xdr:to>
      <xdr:col>5</xdr:col>
      <xdr:colOff>200025</xdr:colOff>
      <xdr:row>41</xdr:row>
      <xdr:rowOff>38100</xdr:rowOff>
    </xdr:to>
    <xdr:pic>
      <xdr:nvPicPr>
        <xdr:cNvPr id="4137" name="Picture 4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8067675"/>
          <a:ext cx="200025" cy="200025"/>
        </a:xfrm>
        <a:prstGeom prst="rect">
          <a:avLst/>
        </a:prstGeom>
        <a:noFill/>
      </xdr:spPr>
    </xdr:pic>
    <xdr:clientData/>
  </xdr:twoCellAnchor>
  <xdr:twoCellAnchor editAs="oneCell">
    <xdr:from>
      <xdr:col>4</xdr:col>
      <xdr:colOff>0</xdr:colOff>
      <xdr:row>41</xdr:row>
      <xdr:rowOff>0</xdr:rowOff>
    </xdr:from>
    <xdr:to>
      <xdr:col>4</xdr:col>
      <xdr:colOff>200025</xdr:colOff>
      <xdr:row>42</xdr:row>
      <xdr:rowOff>38100</xdr:rowOff>
    </xdr:to>
    <xdr:pic>
      <xdr:nvPicPr>
        <xdr:cNvPr id="4138" name="Picture 4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8229600"/>
          <a:ext cx="200025" cy="200025"/>
        </a:xfrm>
        <a:prstGeom prst="rect">
          <a:avLst/>
        </a:prstGeom>
        <a:noFill/>
      </xdr:spPr>
    </xdr:pic>
    <xdr:clientData/>
  </xdr:twoCellAnchor>
  <xdr:twoCellAnchor editAs="oneCell">
    <xdr:from>
      <xdr:col>5</xdr:col>
      <xdr:colOff>0</xdr:colOff>
      <xdr:row>41</xdr:row>
      <xdr:rowOff>0</xdr:rowOff>
    </xdr:from>
    <xdr:to>
      <xdr:col>5</xdr:col>
      <xdr:colOff>200025</xdr:colOff>
      <xdr:row>42</xdr:row>
      <xdr:rowOff>38100</xdr:rowOff>
    </xdr:to>
    <xdr:pic>
      <xdr:nvPicPr>
        <xdr:cNvPr id="4139" name="Picture 4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8229600"/>
          <a:ext cx="200025" cy="200025"/>
        </a:xfrm>
        <a:prstGeom prst="rect">
          <a:avLst/>
        </a:prstGeom>
        <a:noFill/>
      </xdr:spPr>
    </xdr:pic>
    <xdr:clientData/>
  </xdr:twoCellAnchor>
  <xdr:twoCellAnchor editAs="oneCell">
    <xdr:from>
      <xdr:col>4</xdr:col>
      <xdr:colOff>0</xdr:colOff>
      <xdr:row>42</xdr:row>
      <xdr:rowOff>0</xdr:rowOff>
    </xdr:from>
    <xdr:to>
      <xdr:col>4</xdr:col>
      <xdr:colOff>200025</xdr:colOff>
      <xdr:row>43</xdr:row>
      <xdr:rowOff>38100</xdr:rowOff>
    </xdr:to>
    <xdr:pic>
      <xdr:nvPicPr>
        <xdr:cNvPr id="4140" name="Picture 4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8391525"/>
          <a:ext cx="200025" cy="200025"/>
        </a:xfrm>
        <a:prstGeom prst="rect">
          <a:avLst/>
        </a:prstGeom>
        <a:noFill/>
      </xdr:spPr>
    </xdr:pic>
    <xdr:clientData/>
  </xdr:twoCellAnchor>
  <xdr:twoCellAnchor editAs="oneCell">
    <xdr:from>
      <xdr:col>5</xdr:col>
      <xdr:colOff>0</xdr:colOff>
      <xdr:row>42</xdr:row>
      <xdr:rowOff>0</xdr:rowOff>
    </xdr:from>
    <xdr:to>
      <xdr:col>5</xdr:col>
      <xdr:colOff>200025</xdr:colOff>
      <xdr:row>43</xdr:row>
      <xdr:rowOff>38100</xdr:rowOff>
    </xdr:to>
    <xdr:pic>
      <xdr:nvPicPr>
        <xdr:cNvPr id="4141" name="Picture 4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8391525"/>
          <a:ext cx="200025" cy="200025"/>
        </a:xfrm>
        <a:prstGeom prst="rect">
          <a:avLst/>
        </a:prstGeom>
        <a:noFill/>
      </xdr:spPr>
    </xdr:pic>
    <xdr:clientData/>
  </xdr:twoCellAnchor>
  <xdr:twoCellAnchor editAs="oneCell">
    <xdr:from>
      <xdr:col>4</xdr:col>
      <xdr:colOff>0</xdr:colOff>
      <xdr:row>43</xdr:row>
      <xdr:rowOff>0</xdr:rowOff>
    </xdr:from>
    <xdr:to>
      <xdr:col>4</xdr:col>
      <xdr:colOff>200025</xdr:colOff>
      <xdr:row>44</xdr:row>
      <xdr:rowOff>38100</xdr:rowOff>
    </xdr:to>
    <xdr:pic>
      <xdr:nvPicPr>
        <xdr:cNvPr id="4142" name="Picture 4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8553450"/>
          <a:ext cx="200025" cy="200025"/>
        </a:xfrm>
        <a:prstGeom prst="rect">
          <a:avLst/>
        </a:prstGeom>
        <a:noFill/>
      </xdr:spPr>
    </xdr:pic>
    <xdr:clientData/>
  </xdr:twoCellAnchor>
  <xdr:twoCellAnchor editAs="oneCell">
    <xdr:from>
      <xdr:col>5</xdr:col>
      <xdr:colOff>0</xdr:colOff>
      <xdr:row>43</xdr:row>
      <xdr:rowOff>0</xdr:rowOff>
    </xdr:from>
    <xdr:to>
      <xdr:col>5</xdr:col>
      <xdr:colOff>200025</xdr:colOff>
      <xdr:row>44</xdr:row>
      <xdr:rowOff>38100</xdr:rowOff>
    </xdr:to>
    <xdr:pic>
      <xdr:nvPicPr>
        <xdr:cNvPr id="4143" name="Picture 4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8553450"/>
          <a:ext cx="200025" cy="200025"/>
        </a:xfrm>
        <a:prstGeom prst="rect">
          <a:avLst/>
        </a:prstGeom>
        <a:noFill/>
      </xdr:spPr>
    </xdr:pic>
    <xdr:clientData/>
  </xdr:twoCellAnchor>
  <xdr:twoCellAnchor editAs="oneCell">
    <xdr:from>
      <xdr:col>4</xdr:col>
      <xdr:colOff>0</xdr:colOff>
      <xdr:row>44</xdr:row>
      <xdr:rowOff>0</xdr:rowOff>
    </xdr:from>
    <xdr:to>
      <xdr:col>4</xdr:col>
      <xdr:colOff>200025</xdr:colOff>
      <xdr:row>45</xdr:row>
      <xdr:rowOff>38100</xdr:rowOff>
    </xdr:to>
    <xdr:pic>
      <xdr:nvPicPr>
        <xdr:cNvPr id="4144" name="Picture 4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8715375"/>
          <a:ext cx="200025" cy="200025"/>
        </a:xfrm>
        <a:prstGeom prst="rect">
          <a:avLst/>
        </a:prstGeom>
        <a:noFill/>
      </xdr:spPr>
    </xdr:pic>
    <xdr:clientData/>
  </xdr:twoCellAnchor>
  <xdr:twoCellAnchor editAs="oneCell">
    <xdr:from>
      <xdr:col>5</xdr:col>
      <xdr:colOff>0</xdr:colOff>
      <xdr:row>44</xdr:row>
      <xdr:rowOff>0</xdr:rowOff>
    </xdr:from>
    <xdr:to>
      <xdr:col>5</xdr:col>
      <xdr:colOff>200025</xdr:colOff>
      <xdr:row>45</xdr:row>
      <xdr:rowOff>38100</xdr:rowOff>
    </xdr:to>
    <xdr:pic>
      <xdr:nvPicPr>
        <xdr:cNvPr id="4145" name="Picture 4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8715375"/>
          <a:ext cx="200025" cy="200025"/>
        </a:xfrm>
        <a:prstGeom prst="rect">
          <a:avLst/>
        </a:prstGeom>
        <a:noFill/>
      </xdr:spPr>
    </xdr:pic>
    <xdr:clientData/>
  </xdr:twoCellAnchor>
  <xdr:twoCellAnchor editAs="oneCell">
    <xdr:from>
      <xdr:col>4</xdr:col>
      <xdr:colOff>0</xdr:colOff>
      <xdr:row>45</xdr:row>
      <xdr:rowOff>0</xdr:rowOff>
    </xdr:from>
    <xdr:to>
      <xdr:col>4</xdr:col>
      <xdr:colOff>200025</xdr:colOff>
      <xdr:row>46</xdr:row>
      <xdr:rowOff>38100</xdr:rowOff>
    </xdr:to>
    <xdr:pic>
      <xdr:nvPicPr>
        <xdr:cNvPr id="4146" name="Picture 5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8877300"/>
          <a:ext cx="200025" cy="200025"/>
        </a:xfrm>
        <a:prstGeom prst="rect">
          <a:avLst/>
        </a:prstGeom>
        <a:noFill/>
      </xdr:spPr>
    </xdr:pic>
    <xdr:clientData/>
  </xdr:twoCellAnchor>
  <xdr:twoCellAnchor editAs="oneCell">
    <xdr:from>
      <xdr:col>5</xdr:col>
      <xdr:colOff>0</xdr:colOff>
      <xdr:row>45</xdr:row>
      <xdr:rowOff>0</xdr:rowOff>
    </xdr:from>
    <xdr:to>
      <xdr:col>5</xdr:col>
      <xdr:colOff>200025</xdr:colOff>
      <xdr:row>46</xdr:row>
      <xdr:rowOff>38100</xdr:rowOff>
    </xdr:to>
    <xdr:pic>
      <xdr:nvPicPr>
        <xdr:cNvPr id="4147" name="Picture 5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8877300"/>
          <a:ext cx="200025" cy="200025"/>
        </a:xfrm>
        <a:prstGeom prst="rect">
          <a:avLst/>
        </a:prstGeom>
        <a:noFill/>
      </xdr:spPr>
    </xdr:pic>
    <xdr:clientData/>
  </xdr:twoCellAnchor>
  <xdr:twoCellAnchor editAs="oneCell">
    <xdr:from>
      <xdr:col>4</xdr:col>
      <xdr:colOff>0</xdr:colOff>
      <xdr:row>46</xdr:row>
      <xdr:rowOff>0</xdr:rowOff>
    </xdr:from>
    <xdr:to>
      <xdr:col>4</xdr:col>
      <xdr:colOff>200025</xdr:colOff>
      <xdr:row>47</xdr:row>
      <xdr:rowOff>38100</xdr:rowOff>
    </xdr:to>
    <xdr:pic>
      <xdr:nvPicPr>
        <xdr:cNvPr id="4148" name="Picture 5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9039225"/>
          <a:ext cx="200025" cy="200025"/>
        </a:xfrm>
        <a:prstGeom prst="rect">
          <a:avLst/>
        </a:prstGeom>
        <a:noFill/>
      </xdr:spPr>
    </xdr:pic>
    <xdr:clientData/>
  </xdr:twoCellAnchor>
  <xdr:twoCellAnchor editAs="oneCell">
    <xdr:from>
      <xdr:col>5</xdr:col>
      <xdr:colOff>0</xdr:colOff>
      <xdr:row>46</xdr:row>
      <xdr:rowOff>0</xdr:rowOff>
    </xdr:from>
    <xdr:to>
      <xdr:col>5</xdr:col>
      <xdr:colOff>200025</xdr:colOff>
      <xdr:row>47</xdr:row>
      <xdr:rowOff>38100</xdr:rowOff>
    </xdr:to>
    <xdr:pic>
      <xdr:nvPicPr>
        <xdr:cNvPr id="4149" name="Picture 5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9039225"/>
          <a:ext cx="200025" cy="200025"/>
        </a:xfrm>
        <a:prstGeom prst="rect">
          <a:avLst/>
        </a:prstGeom>
        <a:noFill/>
      </xdr:spPr>
    </xdr:pic>
    <xdr:clientData/>
  </xdr:twoCellAnchor>
  <xdr:twoCellAnchor editAs="oneCell">
    <xdr:from>
      <xdr:col>4</xdr:col>
      <xdr:colOff>0</xdr:colOff>
      <xdr:row>47</xdr:row>
      <xdr:rowOff>0</xdr:rowOff>
    </xdr:from>
    <xdr:to>
      <xdr:col>4</xdr:col>
      <xdr:colOff>200025</xdr:colOff>
      <xdr:row>48</xdr:row>
      <xdr:rowOff>38100</xdr:rowOff>
    </xdr:to>
    <xdr:pic>
      <xdr:nvPicPr>
        <xdr:cNvPr id="4150" name="Picture 5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9201150"/>
          <a:ext cx="200025" cy="200025"/>
        </a:xfrm>
        <a:prstGeom prst="rect">
          <a:avLst/>
        </a:prstGeom>
        <a:noFill/>
      </xdr:spPr>
    </xdr:pic>
    <xdr:clientData/>
  </xdr:twoCellAnchor>
  <xdr:twoCellAnchor editAs="oneCell">
    <xdr:from>
      <xdr:col>5</xdr:col>
      <xdr:colOff>0</xdr:colOff>
      <xdr:row>47</xdr:row>
      <xdr:rowOff>0</xdr:rowOff>
    </xdr:from>
    <xdr:to>
      <xdr:col>5</xdr:col>
      <xdr:colOff>200025</xdr:colOff>
      <xdr:row>48</xdr:row>
      <xdr:rowOff>38100</xdr:rowOff>
    </xdr:to>
    <xdr:pic>
      <xdr:nvPicPr>
        <xdr:cNvPr id="4151" name="Picture 5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9201150"/>
          <a:ext cx="200025" cy="200025"/>
        </a:xfrm>
        <a:prstGeom prst="rect">
          <a:avLst/>
        </a:prstGeom>
        <a:noFill/>
      </xdr:spPr>
    </xdr:pic>
    <xdr:clientData/>
  </xdr:twoCellAnchor>
  <xdr:twoCellAnchor editAs="oneCell">
    <xdr:from>
      <xdr:col>4</xdr:col>
      <xdr:colOff>0</xdr:colOff>
      <xdr:row>48</xdr:row>
      <xdr:rowOff>0</xdr:rowOff>
    </xdr:from>
    <xdr:to>
      <xdr:col>4</xdr:col>
      <xdr:colOff>200025</xdr:colOff>
      <xdr:row>49</xdr:row>
      <xdr:rowOff>38100</xdr:rowOff>
    </xdr:to>
    <xdr:pic>
      <xdr:nvPicPr>
        <xdr:cNvPr id="4152" name="Picture 56"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9363075"/>
          <a:ext cx="200025" cy="200025"/>
        </a:xfrm>
        <a:prstGeom prst="rect">
          <a:avLst/>
        </a:prstGeom>
        <a:noFill/>
      </xdr:spPr>
    </xdr:pic>
    <xdr:clientData/>
  </xdr:twoCellAnchor>
  <xdr:twoCellAnchor editAs="oneCell">
    <xdr:from>
      <xdr:col>5</xdr:col>
      <xdr:colOff>0</xdr:colOff>
      <xdr:row>48</xdr:row>
      <xdr:rowOff>0</xdr:rowOff>
    </xdr:from>
    <xdr:to>
      <xdr:col>5</xdr:col>
      <xdr:colOff>200025</xdr:colOff>
      <xdr:row>49</xdr:row>
      <xdr:rowOff>38100</xdr:rowOff>
    </xdr:to>
    <xdr:pic>
      <xdr:nvPicPr>
        <xdr:cNvPr id="4153" name="Picture 5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9363075"/>
          <a:ext cx="200025" cy="200025"/>
        </a:xfrm>
        <a:prstGeom prst="rect">
          <a:avLst/>
        </a:prstGeom>
        <a:noFill/>
      </xdr:spPr>
    </xdr:pic>
    <xdr:clientData/>
  </xdr:twoCellAnchor>
  <xdr:twoCellAnchor editAs="oneCell">
    <xdr:from>
      <xdr:col>4</xdr:col>
      <xdr:colOff>0</xdr:colOff>
      <xdr:row>49</xdr:row>
      <xdr:rowOff>0</xdr:rowOff>
    </xdr:from>
    <xdr:to>
      <xdr:col>4</xdr:col>
      <xdr:colOff>200025</xdr:colOff>
      <xdr:row>50</xdr:row>
      <xdr:rowOff>38100</xdr:rowOff>
    </xdr:to>
    <xdr:pic>
      <xdr:nvPicPr>
        <xdr:cNvPr id="4154" name="Picture 5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9525000"/>
          <a:ext cx="200025" cy="200025"/>
        </a:xfrm>
        <a:prstGeom prst="rect">
          <a:avLst/>
        </a:prstGeom>
        <a:noFill/>
      </xdr:spPr>
    </xdr:pic>
    <xdr:clientData/>
  </xdr:twoCellAnchor>
  <xdr:twoCellAnchor editAs="oneCell">
    <xdr:from>
      <xdr:col>5</xdr:col>
      <xdr:colOff>0</xdr:colOff>
      <xdr:row>49</xdr:row>
      <xdr:rowOff>0</xdr:rowOff>
    </xdr:from>
    <xdr:to>
      <xdr:col>5</xdr:col>
      <xdr:colOff>200025</xdr:colOff>
      <xdr:row>50</xdr:row>
      <xdr:rowOff>38100</xdr:rowOff>
    </xdr:to>
    <xdr:pic>
      <xdr:nvPicPr>
        <xdr:cNvPr id="4155" name="Picture 5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9525000"/>
          <a:ext cx="200025" cy="200025"/>
        </a:xfrm>
        <a:prstGeom prst="rect">
          <a:avLst/>
        </a:prstGeom>
        <a:noFill/>
      </xdr:spPr>
    </xdr:pic>
    <xdr:clientData/>
  </xdr:twoCellAnchor>
  <xdr:twoCellAnchor editAs="oneCell">
    <xdr:from>
      <xdr:col>4</xdr:col>
      <xdr:colOff>0</xdr:colOff>
      <xdr:row>50</xdr:row>
      <xdr:rowOff>0</xdr:rowOff>
    </xdr:from>
    <xdr:to>
      <xdr:col>4</xdr:col>
      <xdr:colOff>200025</xdr:colOff>
      <xdr:row>51</xdr:row>
      <xdr:rowOff>38100</xdr:rowOff>
    </xdr:to>
    <xdr:pic>
      <xdr:nvPicPr>
        <xdr:cNvPr id="4156" name="Picture 6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9686925"/>
          <a:ext cx="200025" cy="200025"/>
        </a:xfrm>
        <a:prstGeom prst="rect">
          <a:avLst/>
        </a:prstGeom>
        <a:noFill/>
      </xdr:spPr>
    </xdr:pic>
    <xdr:clientData/>
  </xdr:twoCellAnchor>
  <xdr:twoCellAnchor editAs="oneCell">
    <xdr:from>
      <xdr:col>5</xdr:col>
      <xdr:colOff>0</xdr:colOff>
      <xdr:row>50</xdr:row>
      <xdr:rowOff>0</xdr:rowOff>
    </xdr:from>
    <xdr:to>
      <xdr:col>5</xdr:col>
      <xdr:colOff>200025</xdr:colOff>
      <xdr:row>51</xdr:row>
      <xdr:rowOff>38100</xdr:rowOff>
    </xdr:to>
    <xdr:pic>
      <xdr:nvPicPr>
        <xdr:cNvPr id="4157" name="Picture 6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9686925"/>
          <a:ext cx="200025" cy="200025"/>
        </a:xfrm>
        <a:prstGeom prst="rect">
          <a:avLst/>
        </a:prstGeom>
        <a:noFill/>
      </xdr:spPr>
    </xdr:pic>
    <xdr:clientData/>
  </xdr:twoCellAnchor>
  <xdr:twoCellAnchor editAs="oneCell">
    <xdr:from>
      <xdr:col>4</xdr:col>
      <xdr:colOff>0</xdr:colOff>
      <xdr:row>51</xdr:row>
      <xdr:rowOff>0</xdr:rowOff>
    </xdr:from>
    <xdr:to>
      <xdr:col>4</xdr:col>
      <xdr:colOff>200025</xdr:colOff>
      <xdr:row>52</xdr:row>
      <xdr:rowOff>38100</xdr:rowOff>
    </xdr:to>
    <xdr:pic>
      <xdr:nvPicPr>
        <xdr:cNvPr id="4158" name="Picture 6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0010775"/>
          <a:ext cx="200025" cy="200025"/>
        </a:xfrm>
        <a:prstGeom prst="rect">
          <a:avLst/>
        </a:prstGeom>
        <a:noFill/>
      </xdr:spPr>
    </xdr:pic>
    <xdr:clientData/>
  </xdr:twoCellAnchor>
  <xdr:twoCellAnchor editAs="oneCell">
    <xdr:from>
      <xdr:col>5</xdr:col>
      <xdr:colOff>0</xdr:colOff>
      <xdr:row>51</xdr:row>
      <xdr:rowOff>0</xdr:rowOff>
    </xdr:from>
    <xdr:to>
      <xdr:col>5</xdr:col>
      <xdr:colOff>200025</xdr:colOff>
      <xdr:row>52</xdr:row>
      <xdr:rowOff>38100</xdr:rowOff>
    </xdr:to>
    <xdr:pic>
      <xdr:nvPicPr>
        <xdr:cNvPr id="4159" name="Picture 6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0010775"/>
          <a:ext cx="200025" cy="200025"/>
        </a:xfrm>
        <a:prstGeom prst="rect">
          <a:avLst/>
        </a:prstGeom>
        <a:noFill/>
      </xdr:spPr>
    </xdr:pic>
    <xdr:clientData/>
  </xdr:twoCellAnchor>
  <xdr:twoCellAnchor editAs="oneCell">
    <xdr:from>
      <xdr:col>4</xdr:col>
      <xdr:colOff>0</xdr:colOff>
      <xdr:row>52</xdr:row>
      <xdr:rowOff>0</xdr:rowOff>
    </xdr:from>
    <xdr:to>
      <xdr:col>4</xdr:col>
      <xdr:colOff>200025</xdr:colOff>
      <xdr:row>53</xdr:row>
      <xdr:rowOff>38100</xdr:rowOff>
    </xdr:to>
    <xdr:pic>
      <xdr:nvPicPr>
        <xdr:cNvPr id="4160" name="Picture 6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0496550"/>
          <a:ext cx="200025" cy="200025"/>
        </a:xfrm>
        <a:prstGeom prst="rect">
          <a:avLst/>
        </a:prstGeom>
        <a:noFill/>
      </xdr:spPr>
    </xdr:pic>
    <xdr:clientData/>
  </xdr:twoCellAnchor>
  <xdr:twoCellAnchor editAs="oneCell">
    <xdr:from>
      <xdr:col>5</xdr:col>
      <xdr:colOff>0</xdr:colOff>
      <xdr:row>52</xdr:row>
      <xdr:rowOff>0</xdr:rowOff>
    </xdr:from>
    <xdr:to>
      <xdr:col>5</xdr:col>
      <xdr:colOff>200025</xdr:colOff>
      <xdr:row>53</xdr:row>
      <xdr:rowOff>38100</xdr:rowOff>
    </xdr:to>
    <xdr:pic>
      <xdr:nvPicPr>
        <xdr:cNvPr id="4161" name="Picture 6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0496550"/>
          <a:ext cx="200025" cy="200025"/>
        </a:xfrm>
        <a:prstGeom prst="rect">
          <a:avLst/>
        </a:prstGeom>
        <a:noFill/>
      </xdr:spPr>
    </xdr:pic>
    <xdr:clientData/>
  </xdr:twoCellAnchor>
  <xdr:twoCellAnchor editAs="oneCell">
    <xdr:from>
      <xdr:col>4</xdr:col>
      <xdr:colOff>0</xdr:colOff>
      <xdr:row>53</xdr:row>
      <xdr:rowOff>0</xdr:rowOff>
    </xdr:from>
    <xdr:to>
      <xdr:col>4</xdr:col>
      <xdr:colOff>200025</xdr:colOff>
      <xdr:row>54</xdr:row>
      <xdr:rowOff>38100</xdr:rowOff>
    </xdr:to>
    <xdr:pic>
      <xdr:nvPicPr>
        <xdr:cNvPr id="4162" name="Picture 6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0658475"/>
          <a:ext cx="200025" cy="200025"/>
        </a:xfrm>
        <a:prstGeom prst="rect">
          <a:avLst/>
        </a:prstGeom>
        <a:noFill/>
      </xdr:spPr>
    </xdr:pic>
    <xdr:clientData/>
  </xdr:twoCellAnchor>
  <xdr:twoCellAnchor editAs="oneCell">
    <xdr:from>
      <xdr:col>5</xdr:col>
      <xdr:colOff>0</xdr:colOff>
      <xdr:row>53</xdr:row>
      <xdr:rowOff>0</xdr:rowOff>
    </xdr:from>
    <xdr:to>
      <xdr:col>5</xdr:col>
      <xdr:colOff>200025</xdr:colOff>
      <xdr:row>54</xdr:row>
      <xdr:rowOff>38100</xdr:rowOff>
    </xdr:to>
    <xdr:pic>
      <xdr:nvPicPr>
        <xdr:cNvPr id="4163" name="Picture 6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0658475"/>
          <a:ext cx="200025" cy="200025"/>
        </a:xfrm>
        <a:prstGeom prst="rect">
          <a:avLst/>
        </a:prstGeom>
        <a:noFill/>
      </xdr:spPr>
    </xdr:pic>
    <xdr:clientData/>
  </xdr:twoCellAnchor>
  <xdr:twoCellAnchor editAs="oneCell">
    <xdr:from>
      <xdr:col>4</xdr:col>
      <xdr:colOff>0</xdr:colOff>
      <xdr:row>54</xdr:row>
      <xdr:rowOff>0</xdr:rowOff>
    </xdr:from>
    <xdr:to>
      <xdr:col>4</xdr:col>
      <xdr:colOff>200025</xdr:colOff>
      <xdr:row>55</xdr:row>
      <xdr:rowOff>38100</xdr:rowOff>
    </xdr:to>
    <xdr:pic>
      <xdr:nvPicPr>
        <xdr:cNvPr id="4164" name="Picture 68"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10820400"/>
          <a:ext cx="200025" cy="200025"/>
        </a:xfrm>
        <a:prstGeom prst="rect">
          <a:avLst/>
        </a:prstGeom>
        <a:noFill/>
      </xdr:spPr>
    </xdr:pic>
    <xdr:clientData/>
  </xdr:twoCellAnchor>
  <xdr:twoCellAnchor editAs="oneCell">
    <xdr:from>
      <xdr:col>5</xdr:col>
      <xdr:colOff>0</xdr:colOff>
      <xdr:row>54</xdr:row>
      <xdr:rowOff>0</xdr:rowOff>
    </xdr:from>
    <xdr:to>
      <xdr:col>5</xdr:col>
      <xdr:colOff>200025</xdr:colOff>
      <xdr:row>55</xdr:row>
      <xdr:rowOff>38100</xdr:rowOff>
    </xdr:to>
    <xdr:pic>
      <xdr:nvPicPr>
        <xdr:cNvPr id="4165" name="Picture 6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0820400"/>
          <a:ext cx="200025" cy="200025"/>
        </a:xfrm>
        <a:prstGeom prst="rect">
          <a:avLst/>
        </a:prstGeom>
        <a:noFill/>
      </xdr:spPr>
    </xdr:pic>
    <xdr:clientData/>
  </xdr:twoCellAnchor>
  <xdr:twoCellAnchor editAs="oneCell">
    <xdr:from>
      <xdr:col>4</xdr:col>
      <xdr:colOff>0</xdr:colOff>
      <xdr:row>55</xdr:row>
      <xdr:rowOff>0</xdr:rowOff>
    </xdr:from>
    <xdr:to>
      <xdr:col>4</xdr:col>
      <xdr:colOff>200025</xdr:colOff>
      <xdr:row>56</xdr:row>
      <xdr:rowOff>38100</xdr:rowOff>
    </xdr:to>
    <xdr:pic>
      <xdr:nvPicPr>
        <xdr:cNvPr id="4166" name="Picture 7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0982325"/>
          <a:ext cx="200025" cy="200025"/>
        </a:xfrm>
        <a:prstGeom prst="rect">
          <a:avLst/>
        </a:prstGeom>
        <a:noFill/>
      </xdr:spPr>
    </xdr:pic>
    <xdr:clientData/>
  </xdr:twoCellAnchor>
  <xdr:twoCellAnchor editAs="oneCell">
    <xdr:from>
      <xdr:col>5</xdr:col>
      <xdr:colOff>0</xdr:colOff>
      <xdr:row>55</xdr:row>
      <xdr:rowOff>0</xdr:rowOff>
    </xdr:from>
    <xdr:to>
      <xdr:col>5</xdr:col>
      <xdr:colOff>200025</xdr:colOff>
      <xdr:row>56</xdr:row>
      <xdr:rowOff>38100</xdr:rowOff>
    </xdr:to>
    <xdr:pic>
      <xdr:nvPicPr>
        <xdr:cNvPr id="4167" name="Picture 7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0982325"/>
          <a:ext cx="200025" cy="200025"/>
        </a:xfrm>
        <a:prstGeom prst="rect">
          <a:avLst/>
        </a:prstGeom>
        <a:noFill/>
      </xdr:spPr>
    </xdr:pic>
    <xdr:clientData/>
  </xdr:twoCellAnchor>
  <xdr:twoCellAnchor editAs="oneCell">
    <xdr:from>
      <xdr:col>4</xdr:col>
      <xdr:colOff>0</xdr:colOff>
      <xdr:row>56</xdr:row>
      <xdr:rowOff>0</xdr:rowOff>
    </xdr:from>
    <xdr:to>
      <xdr:col>4</xdr:col>
      <xdr:colOff>200025</xdr:colOff>
      <xdr:row>57</xdr:row>
      <xdr:rowOff>38100</xdr:rowOff>
    </xdr:to>
    <xdr:pic>
      <xdr:nvPicPr>
        <xdr:cNvPr id="4168" name="Picture 7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1144250"/>
          <a:ext cx="200025" cy="200025"/>
        </a:xfrm>
        <a:prstGeom prst="rect">
          <a:avLst/>
        </a:prstGeom>
        <a:noFill/>
      </xdr:spPr>
    </xdr:pic>
    <xdr:clientData/>
  </xdr:twoCellAnchor>
  <xdr:twoCellAnchor editAs="oneCell">
    <xdr:from>
      <xdr:col>5</xdr:col>
      <xdr:colOff>0</xdr:colOff>
      <xdr:row>56</xdr:row>
      <xdr:rowOff>0</xdr:rowOff>
    </xdr:from>
    <xdr:to>
      <xdr:col>5</xdr:col>
      <xdr:colOff>200025</xdr:colOff>
      <xdr:row>57</xdr:row>
      <xdr:rowOff>38100</xdr:rowOff>
    </xdr:to>
    <xdr:pic>
      <xdr:nvPicPr>
        <xdr:cNvPr id="4169" name="Picture 7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1144250"/>
          <a:ext cx="200025" cy="200025"/>
        </a:xfrm>
        <a:prstGeom prst="rect">
          <a:avLst/>
        </a:prstGeom>
        <a:noFill/>
      </xdr:spPr>
    </xdr:pic>
    <xdr:clientData/>
  </xdr:twoCellAnchor>
  <xdr:twoCellAnchor editAs="oneCell">
    <xdr:from>
      <xdr:col>4</xdr:col>
      <xdr:colOff>0</xdr:colOff>
      <xdr:row>57</xdr:row>
      <xdr:rowOff>0</xdr:rowOff>
    </xdr:from>
    <xdr:to>
      <xdr:col>4</xdr:col>
      <xdr:colOff>200025</xdr:colOff>
      <xdr:row>58</xdr:row>
      <xdr:rowOff>38100</xdr:rowOff>
    </xdr:to>
    <xdr:pic>
      <xdr:nvPicPr>
        <xdr:cNvPr id="4170" name="Picture 7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1468100"/>
          <a:ext cx="200025" cy="200025"/>
        </a:xfrm>
        <a:prstGeom prst="rect">
          <a:avLst/>
        </a:prstGeom>
        <a:noFill/>
      </xdr:spPr>
    </xdr:pic>
    <xdr:clientData/>
  </xdr:twoCellAnchor>
  <xdr:twoCellAnchor editAs="oneCell">
    <xdr:from>
      <xdr:col>5</xdr:col>
      <xdr:colOff>0</xdr:colOff>
      <xdr:row>57</xdr:row>
      <xdr:rowOff>0</xdr:rowOff>
    </xdr:from>
    <xdr:to>
      <xdr:col>5</xdr:col>
      <xdr:colOff>200025</xdr:colOff>
      <xdr:row>58</xdr:row>
      <xdr:rowOff>38100</xdr:rowOff>
    </xdr:to>
    <xdr:pic>
      <xdr:nvPicPr>
        <xdr:cNvPr id="4171" name="Picture 7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1468100"/>
          <a:ext cx="200025" cy="200025"/>
        </a:xfrm>
        <a:prstGeom prst="rect">
          <a:avLst/>
        </a:prstGeom>
        <a:noFill/>
      </xdr:spPr>
    </xdr:pic>
    <xdr:clientData/>
  </xdr:twoCellAnchor>
  <xdr:twoCellAnchor editAs="oneCell">
    <xdr:from>
      <xdr:col>4</xdr:col>
      <xdr:colOff>0</xdr:colOff>
      <xdr:row>58</xdr:row>
      <xdr:rowOff>0</xdr:rowOff>
    </xdr:from>
    <xdr:to>
      <xdr:col>4</xdr:col>
      <xdr:colOff>200025</xdr:colOff>
      <xdr:row>59</xdr:row>
      <xdr:rowOff>38100</xdr:rowOff>
    </xdr:to>
    <xdr:pic>
      <xdr:nvPicPr>
        <xdr:cNvPr id="4172" name="Picture 7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1791950"/>
          <a:ext cx="200025" cy="200025"/>
        </a:xfrm>
        <a:prstGeom prst="rect">
          <a:avLst/>
        </a:prstGeom>
        <a:noFill/>
      </xdr:spPr>
    </xdr:pic>
    <xdr:clientData/>
  </xdr:twoCellAnchor>
  <xdr:twoCellAnchor editAs="oneCell">
    <xdr:from>
      <xdr:col>5</xdr:col>
      <xdr:colOff>0</xdr:colOff>
      <xdr:row>58</xdr:row>
      <xdr:rowOff>0</xdr:rowOff>
    </xdr:from>
    <xdr:to>
      <xdr:col>5</xdr:col>
      <xdr:colOff>200025</xdr:colOff>
      <xdr:row>59</xdr:row>
      <xdr:rowOff>38100</xdr:rowOff>
    </xdr:to>
    <xdr:pic>
      <xdr:nvPicPr>
        <xdr:cNvPr id="4173" name="Picture 7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1791950"/>
          <a:ext cx="200025" cy="200025"/>
        </a:xfrm>
        <a:prstGeom prst="rect">
          <a:avLst/>
        </a:prstGeom>
        <a:noFill/>
      </xdr:spPr>
    </xdr:pic>
    <xdr:clientData/>
  </xdr:twoCellAnchor>
  <xdr:twoCellAnchor editAs="oneCell">
    <xdr:from>
      <xdr:col>4</xdr:col>
      <xdr:colOff>0</xdr:colOff>
      <xdr:row>59</xdr:row>
      <xdr:rowOff>0</xdr:rowOff>
    </xdr:from>
    <xdr:to>
      <xdr:col>4</xdr:col>
      <xdr:colOff>200025</xdr:colOff>
      <xdr:row>60</xdr:row>
      <xdr:rowOff>38100</xdr:rowOff>
    </xdr:to>
    <xdr:pic>
      <xdr:nvPicPr>
        <xdr:cNvPr id="4174" name="Picture 7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2277725"/>
          <a:ext cx="200025" cy="200025"/>
        </a:xfrm>
        <a:prstGeom prst="rect">
          <a:avLst/>
        </a:prstGeom>
        <a:noFill/>
      </xdr:spPr>
    </xdr:pic>
    <xdr:clientData/>
  </xdr:twoCellAnchor>
  <xdr:twoCellAnchor editAs="oneCell">
    <xdr:from>
      <xdr:col>5</xdr:col>
      <xdr:colOff>0</xdr:colOff>
      <xdr:row>59</xdr:row>
      <xdr:rowOff>0</xdr:rowOff>
    </xdr:from>
    <xdr:to>
      <xdr:col>5</xdr:col>
      <xdr:colOff>200025</xdr:colOff>
      <xdr:row>60</xdr:row>
      <xdr:rowOff>38100</xdr:rowOff>
    </xdr:to>
    <xdr:pic>
      <xdr:nvPicPr>
        <xdr:cNvPr id="4175" name="Picture 7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2277725"/>
          <a:ext cx="200025" cy="200025"/>
        </a:xfrm>
        <a:prstGeom prst="rect">
          <a:avLst/>
        </a:prstGeom>
        <a:noFill/>
      </xdr:spPr>
    </xdr:pic>
    <xdr:clientData/>
  </xdr:twoCellAnchor>
  <xdr:twoCellAnchor editAs="oneCell">
    <xdr:from>
      <xdr:col>4</xdr:col>
      <xdr:colOff>0</xdr:colOff>
      <xdr:row>60</xdr:row>
      <xdr:rowOff>0</xdr:rowOff>
    </xdr:from>
    <xdr:to>
      <xdr:col>4</xdr:col>
      <xdr:colOff>200025</xdr:colOff>
      <xdr:row>61</xdr:row>
      <xdr:rowOff>38100</xdr:rowOff>
    </xdr:to>
    <xdr:pic>
      <xdr:nvPicPr>
        <xdr:cNvPr id="4176" name="Picture 8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2439650"/>
          <a:ext cx="200025" cy="200025"/>
        </a:xfrm>
        <a:prstGeom prst="rect">
          <a:avLst/>
        </a:prstGeom>
        <a:noFill/>
      </xdr:spPr>
    </xdr:pic>
    <xdr:clientData/>
  </xdr:twoCellAnchor>
  <xdr:twoCellAnchor editAs="oneCell">
    <xdr:from>
      <xdr:col>5</xdr:col>
      <xdr:colOff>0</xdr:colOff>
      <xdr:row>60</xdr:row>
      <xdr:rowOff>0</xdr:rowOff>
    </xdr:from>
    <xdr:to>
      <xdr:col>5</xdr:col>
      <xdr:colOff>200025</xdr:colOff>
      <xdr:row>61</xdr:row>
      <xdr:rowOff>38100</xdr:rowOff>
    </xdr:to>
    <xdr:pic>
      <xdr:nvPicPr>
        <xdr:cNvPr id="4177" name="Picture 8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2439650"/>
          <a:ext cx="200025" cy="200025"/>
        </a:xfrm>
        <a:prstGeom prst="rect">
          <a:avLst/>
        </a:prstGeom>
        <a:noFill/>
      </xdr:spPr>
    </xdr:pic>
    <xdr:clientData/>
  </xdr:twoCellAnchor>
  <xdr:twoCellAnchor editAs="oneCell">
    <xdr:from>
      <xdr:col>4</xdr:col>
      <xdr:colOff>0</xdr:colOff>
      <xdr:row>61</xdr:row>
      <xdr:rowOff>0</xdr:rowOff>
    </xdr:from>
    <xdr:to>
      <xdr:col>4</xdr:col>
      <xdr:colOff>200025</xdr:colOff>
      <xdr:row>62</xdr:row>
      <xdr:rowOff>38100</xdr:rowOff>
    </xdr:to>
    <xdr:pic>
      <xdr:nvPicPr>
        <xdr:cNvPr id="4178" name="Picture 8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2601575"/>
          <a:ext cx="200025" cy="200025"/>
        </a:xfrm>
        <a:prstGeom prst="rect">
          <a:avLst/>
        </a:prstGeom>
        <a:noFill/>
      </xdr:spPr>
    </xdr:pic>
    <xdr:clientData/>
  </xdr:twoCellAnchor>
  <xdr:twoCellAnchor editAs="oneCell">
    <xdr:from>
      <xdr:col>5</xdr:col>
      <xdr:colOff>0</xdr:colOff>
      <xdr:row>61</xdr:row>
      <xdr:rowOff>0</xdr:rowOff>
    </xdr:from>
    <xdr:to>
      <xdr:col>5</xdr:col>
      <xdr:colOff>200025</xdr:colOff>
      <xdr:row>62</xdr:row>
      <xdr:rowOff>38100</xdr:rowOff>
    </xdr:to>
    <xdr:pic>
      <xdr:nvPicPr>
        <xdr:cNvPr id="4179" name="Picture 8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2601575"/>
          <a:ext cx="200025" cy="200025"/>
        </a:xfrm>
        <a:prstGeom prst="rect">
          <a:avLst/>
        </a:prstGeom>
        <a:noFill/>
      </xdr:spPr>
    </xdr:pic>
    <xdr:clientData/>
  </xdr:twoCellAnchor>
  <xdr:twoCellAnchor editAs="oneCell">
    <xdr:from>
      <xdr:col>4</xdr:col>
      <xdr:colOff>0</xdr:colOff>
      <xdr:row>62</xdr:row>
      <xdr:rowOff>0</xdr:rowOff>
    </xdr:from>
    <xdr:to>
      <xdr:col>4</xdr:col>
      <xdr:colOff>200025</xdr:colOff>
      <xdr:row>63</xdr:row>
      <xdr:rowOff>38100</xdr:rowOff>
    </xdr:to>
    <xdr:pic>
      <xdr:nvPicPr>
        <xdr:cNvPr id="4180" name="Picture 8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2925425"/>
          <a:ext cx="200025" cy="200025"/>
        </a:xfrm>
        <a:prstGeom prst="rect">
          <a:avLst/>
        </a:prstGeom>
        <a:noFill/>
      </xdr:spPr>
    </xdr:pic>
    <xdr:clientData/>
  </xdr:twoCellAnchor>
  <xdr:twoCellAnchor editAs="oneCell">
    <xdr:from>
      <xdr:col>5</xdr:col>
      <xdr:colOff>0</xdr:colOff>
      <xdr:row>62</xdr:row>
      <xdr:rowOff>0</xdr:rowOff>
    </xdr:from>
    <xdr:to>
      <xdr:col>5</xdr:col>
      <xdr:colOff>200025</xdr:colOff>
      <xdr:row>63</xdr:row>
      <xdr:rowOff>38100</xdr:rowOff>
    </xdr:to>
    <xdr:pic>
      <xdr:nvPicPr>
        <xdr:cNvPr id="4181" name="Picture 8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2925425"/>
          <a:ext cx="200025" cy="200025"/>
        </a:xfrm>
        <a:prstGeom prst="rect">
          <a:avLst/>
        </a:prstGeom>
        <a:noFill/>
      </xdr:spPr>
    </xdr:pic>
    <xdr:clientData/>
  </xdr:twoCellAnchor>
  <xdr:twoCellAnchor editAs="oneCell">
    <xdr:from>
      <xdr:col>4</xdr:col>
      <xdr:colOff>0</xdr:colOff>
      <xdr:row>63</xdr:row>
      <xdr:rowOff>0</xdr:rowOff>
    </xdr:from>
    <xdr:to>
      <xdr:col>4</xdr:col>
      <xdr:colOff>200025</xdr:colOff>
      <xdr:row>64</xdr:row>
      <xdr:rowOff>38100</xdr:rowOff>
    </xdr:to>
    <xdr:pic>
      <xdr:nvPicPr>
        <xdr:cNvPr id="4182" name="Picture 8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3087350"/>
          <a:ext cx="200025" cy="200025"/>
        </a:xfrm>
        <a:prstGeom prst="rect">
          <a:avLst/>
        </a:prstGeom>
        <a:noFill/>
      </xdr:spPr>
    </xdr:pic>
    <xdr:clientData/>
  </xdr:twoCellAnchor>
  <xdr:twoCellAnchor editAs="oneCell">
    <xdr:from>
      <xdr:col>5</xdr:col>
      <xdr:colOff>0</xdr:colOff>
      <xdr:row>63</xdr:row>
      <xdr:rowOff>0</xdr:rowOff>
    </xdr:from>
    <xdr:to>
      <xdr:col>5</xdr:col>
      <xdr:colOff>200025</xdr:colOff>
      <xdr:row>64</xdr:row>
      <xdr:rowOff>38100</xdr:rowOff>
    </xdr:to>
    <xdr:pic>
      <xdr:nvPicPr>
        <xdr:cNvPr id="4183" name="Picture 8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3087350"/>
          <a:ext cx="200025" cy="200025"/>
        </a:xfrm>
        <a:prstGeom prst="rect">
          <a:avLst/>
        </a:prstGeom>
        <a:noFill/>
      </xdr:spPr>
    </xdr:pic>
    <xdr:clientData/>
  </xdr:twoCellAnchor>
  <xdr:twoCellAnchor editAs="oneCell">
    <xdr:from>
      <xdr:col>4</xdr:col>
      <xdr:colOff>0</xdr:colOff>
      <xdr:row>64</xdr:row>
      <xdr:rowOff>0</xdr:rowOff>
    </xdr:from>
    <xdr:to>
      <xdr:col>4</xdr:col>
      <xdr:colOff>200025</xdr:colOff>
      <xdr:row>65</xdr:row>
      <xdr:rowOff>38100</xdr:rowOff>
    </xdr:to>
    <xdr:pic>
      <xdr:nvPicPr>
        <xdr:cNvPr id="4184" name="Picture 8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3249275"/>
          <a:ext cx="200025" cy="200025"/>
        </a:xfrm>
        <a:prstGeom prst="rect">
          <a:avLst/>
        </a:prstGeom>
        <a:noFill/>
      </xdr:spPr>
    </xdr:pic>
    <xdr:clientData/>
  </xdr:twoCellAnchor>
  <xdr:twoCellAnchor editAs="oneCell">
    <xdr:from>
      <xdr:col>5</xdr:col>
      <xdr:colOff>0</xdr:colOff>
      <xdr:row>64</xdr:row>
      <xdr:rowOff>0</xdr:rowOff>
    </xdr:from>
    <xdr:to>
      <xdr:col>5</xdr:col>
      <xdr:colOff>200025</xdr:colOff>
      <xdr:row>65</xdr:row>
      <xdr:rowOff>38100</xdr:rowOff>
    </xdr:to>
    <xdr:pic>
      <xdr:nvPicPr>
        <xdr:cNvPr id="4185" name="Picture 8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3249275"/>
          <a:ext cx="200025" cy="200025"/>
        </a:xfrm>
        <a:prstGeom prst="rect">
          <a:avLst/>
        </a:prstGeom>
        <a:noFill/>
      </xdr:spPr>
    </xdr:pic>
    <xdr:clientData/>
  </xdr:twoCellAnchor>
  <xdr:twoCellAnchor editAs="oneCell">
    <xdr:from>
      <xdr:col>4</xdr:col>
      <xdr:colOff>0</xdr:colOff>
      <xdr:row>65</xdr:row>
      <xdr:rowOff>0</xdr:rowOff>
    </xdr:from>
    <xdr:to>
      <xdr:col>4</xdr:col>
      <xdr:colOff>200025</xdr:colOff>
      <xdr:row>66</xdr:row>
      <xdr:rowOff>38100</xdr:rowOff>
    </xdr:to>
    <xdr:pic>
      <xdr:nvPicPr>
        <xdr:cNvPr id="4186" name="Picture 9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3573125"/>
          <a:ext cx="200025" cy="200025"/>
        </a:xfrm>
        <a:prstGeom prst="rect">
          <a:avLst/>
        </a:prstGeom>
        <a:noFill/>
      </xdr:spPr>
    </xdr:pic>
    <xdr:clientData/>
  </xdr:twoCellAnchor>
  <xdr:twoCellAnchor editAs="oneCell">
    <xdr:from>
      <xdr:col>5</xdr:col>
      <xdr:colOff>0</xdr:colOff>
      <xdr:row>65</xdr:row>
      <xdr:rowOff>0</xdr:rowOff>
    </xdr:from>
    <xdr:to>
      <xdr:col>5</xdr:col>
      <xdr:colOff>200025</xdr:colOff>
      <xdr:row>66</xdr:row>
      <xdr:rowOff>38100</xdr:rowOff>
    </xdr:to>
    <xdr:pic>
      <xdr:nvPicPr>
        <xdr:cNvPr id="4187" name="Picture 9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3573125"/>
          <a:ext cx="200025" cy="200025"/>
        </a:xfrm>
        <a:prstGeom prst="rect">
          <a:avLst/>
        </a:prstGeom>
        <a:noFill/>
      </xdr:spPr>
    </xdr:pic>
    <xdr:clientData/>
  </xdr:twoCellAnchor>
  <xdr:twoCellAnchor editAs="oneCell">
    <xdr:from>
      <xdr:col>4</xdr:col>
      <xdr:colOff>0</xdr:colOff>
      <xdr:row>66</xdr:row>
      <xdr:rowOff>0</xdr:rowOff>
    </xdr:from>
    <xdr:to>
      <xdr:col>4</xdr:col>
      <xdr:colOff>200025</xdr:colOff>
      <xdr:row>67</xdr:row>
      <xdr:rowOff>38100</xdr:rowOff>
    </xdr:to>
    <xdr:pic>
      <xdr:nvPicPr>
        <xdr:cNvPr id="4188" name="Picture 9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4058900"/>
          <a:ext cx="200025" cy="200025"/>
        </a:xfrm>
        <a:prstGeom prst="rect">
          <a:avLst/>
        </a:prstGeom>
        <a:noFill/>
      </xdr:spPr>
    </xdr:pic>
    <xdr:clientData/>
  </xdr:twoCellAnchor>
  <xdr:twoCellAnchor editAs="oneCell">
    <xdr:from>
      <xdr:col>5</xdr:col>
      <xdr:colOff>0</xdr:colOff>
      <xdr:row>66</xdr:row>
      <xdr:rowOff>0</xdr:rowOff>
    </xdr:from>
    <xdr:to>
      <xdr:col>5</xdr:col>
      <xdr:colOff>200025</xdr:colOff>
      <xdr:row>67</xdr:row>
      <xdr:rowOff>38100</xdr:rowOff>
    </xdr:to>
    <xdr:pic>
      <xdr:nvPicPr>
        <xdr:cNvPr id="4189" name="Picture 9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4058900"/>
          <a:ext cx="200025" cy="200025"/>
        </a:xfrm>
        <a:prstGeom prst="rect">
          <a:avLst/>
        </a:prstGeom>
        <a:noFill/>
      </xdr:spPr>
    </xdr:pic>
    <xdr:clientData/>
  </xdr:twoCellAnchor>
  <xdr:twoCellAnchor editAs="oneCell">
    <xdr:from>
      <xdr:col>4</xdr:col>
      <xdr:colOff>0</xdr:colOff>
      <xdr:row>67</xdr:row>
      <xdr:rowOff>0</xdr:rowOff>
    </xdr:from>
    <xdr:to>
      <xdr:col>4</xdr:col>
      <xdr:colOff>200025</xdr:colOff>
      <xdr:row>68</xdr:row>
      <xdr:rowOff>38100</xdr:rowOff>
    </xdr:to>
    <xdr:pic>
      <xdr:nvPicPr>
        <xdr:cNvPr id="4190" name="Picture 94"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14220825"/>
          <a:ext cx="200025" cy="200025"/>
        </a:xfrm>
        <a:prstGeom prst="rect">
          <a:avLst/>
        </a:prstGeom>
        <a:noFill/>
      </xdr:spPr>
    </xdr:pic>
    <xdr:clientData/>
  </xdr:twoCellAnchor>
  <xdr:twoCellAnchor editAs="oneCell">
    <xdr:from>
      <xdr:col>5</xdr:col>
      <xdr:colOff>0</xdr:colOff>
      <xdr:row>67</xdr:row>
      <xdr:rowOff>0</xdr:rowOff>
    </xdr:from>
    <xdr:to>
      <xdr:col>5</xdr:col>
      <xdr:colOff>200025</xdr:colOff>
      <xdr:row>68</xdr:row>
      <xdr:rowOff>38100</xdr:rowOff>
    </xdr:to>
    <xdr:pic>
      <xdr:nvPicPr>
        <xdr:cNvPr id="4191" name="Picture 9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4220825"/>
          <a:ext cx="200025" cy="200025"/>
        </a:xfrm>
        <a:prstGeom prst="rect">
          <a:avLst/>
        </a:prstGeom>
        <a:noFill/>
      </xdr:spPr>
    </xdr:pic>
    <xdr:clientData/>
  </xdr:twoCellAnchor>
  <xdr:twoCellAnchor editAs="oneCell">
    <xdr:from>
      <xdr:col>4</xdr:col>
      <xdr:colOff>0</xdr:colOff>
      <xdr:row>68</xdr:row>
      <xdr:rowOff>0</xdr:rowOff>
    </xdr:from>
    <xdr:to>
      <xdr:col>4</xdr:col>
      <xdr:colOff>200025</xdr:colOff>
      <xdr:row>69</xdr:row>
      <xdr:rowOff>38100</xdr:rowOff>
    </xdr:to>
    <xdr:pic>
      <xdr:nvPicPr>
        <xdr:cNvPr id="4192" name="Picture 96"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14382750"/>
          <a:ext cx="200025" cy="200025"/>
        </a:xfrm>
        <a:prstGeom prst="rect">
          <a:avLst/>
        </a:prstGeom>
        <a:noFill/>
      </xdr:spPr>
    </xdr:pic>
    <xdr:clientData/>
  </xdr:twoCellAnchor>
  <xdr:twoCellAnchor editAs="oneCell">
    <xdr:from>
      <xdr:col>5</xdr:col>
      <xdr:colOff>0</xdr:colOff>
      <xdr:row>68</xdr:row>
      <xdr:rowOff>0</xdr:rowOff>
    </xdr:from>
    <xdr:to>
      <xdr:col>5</xdr:col>
      <xdr:colOff>200025</xdr:colOff>
      <xdr:row>69</xdr:row>
      <xdr:rowOff>38100</xdr:rowOff>
    </xdr:to>
    <xdr:pic>
      <xdr:nvPicPr>
        <xdr:cNvPr id="4193" name="Picture 9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4382750"/>
          <a:ext cx="200025" cy="200025"/>
        </a:xfrm>
        <a:prstGeom prst="rect">
          <a:avLst/>
        </a:prstGeom>
        <a:noFill/>
      </xdr:spPr>
    </xdr:pic>
    <xdr:clientData/>
  </xdr:twoCellAnchor>
  <xdr:twoCellAnchor editAs="oneCell">
    <xdr:from>
      <xdr:col>4</xdr:col>
      <xdr:colOff>0</xdr:colOff>
      <xdr:row>69</xdr:row>
      <xdr:rowOff>0</xdr:rowOff>
    </xdr:from>
    <xdr:to>
      <xdr:col>4</xdr:col>
      <xdr:colOff>200025</xdr:colOff>
      <xdr:row>70</xdr:row>
      <xdr:rowOff>38100</xdr:rowOff>
    </xdr:to>
    <xdr:pic>
      <xdr:nvPicPr>
        <xdr:cNvPr id="4194" name="Picture 9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4544675"/>
          <a:ext cx="200025" cy="200025"/>
        </a:xfrm>
        <a:prstGeom prst="rect">
          <a:avLst/>
        </a:prstGeom>
        <a:noFill/>
      </xdr:spPr>
    </xdr:pic>
    <xdr:clientData/>
  </xdr:twoCellAnchor>
  <xdr:twoCellAnchor editAs="oneCell">
    <xdr:from>
      <xdr:col>5</xdr:col>
      <xdr:colOff>0</xdr:colOff>
      <xdr:row>69</xdr:row>
      <xdr:rowOff>0</xdr:rowOff>
    </xdr:from>
    <xdr:to>
      <xdr:col>5</xdr:col>
      <xdr:colOff>200025</xdr:colOff>
      <xdr:row>70</xdr:row>
      <xdr:rowOff>38100</xdr:rowOff>
    </xdr:to>
    <xdr:pic>
      <xdr:nvPicPr>
        <xdr:cNvPr id="4195" name="Picture 9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4544675"/>
          <a:ext cx="200025" cy="200025"/>
        </a:xfrm>
        <a:prstGeom prst="rect">
          <a:avLst/>
        </a:prstGeom>
        <a:noFill/>
      </xdr:spPr>
    </xdr:pic>
    <xdr:clientData/>
  </xdr:twoCellAnchor>
  <xdr:twoCellAnchor editAs="oneCell">
    <xdr:from>
      <xdr:col>4</xdr:col>
      <xdr:colOff>0</xdr:colOff>
      <xdr:row>70</xdr:row>
      <xdr:rowOff>0</xdr:rowOff>
    </xdr:from>
    <xdr:to>
      <xdr:col>4</xdr:col>
      <xdr:colOff>200025</xdr:colOff>
      <xdr:row>71</xdr:row>
      <xdr:rowOff>38100</xdr:rowOff>
    </xdr:to>
    <xdr:pic>
      <xdr:nvPicPr>
        <xdr:cNvPr id="4196" name="Picture 10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4706600"/>
          <a:ext cx="200025" cy="200025"/>
        </a:xfrm>
        <a:prstGeom prst="rect">
          <a:avLst/>
        </a:prstGeom>
        <a:noFill/>
      </xdr:spPr>
    </xdr:pic>
    <xdr:clientData/>
  </xdr:twoCellAnchor>
  <xdr:twoCellAnchor editAs="oneCell">
    <xdr:from>
      <xdr:col>5</xdr:col>
      <xdr:colOff>0</xdr:colOff>
      <xdr:row>70</xdr:row>
      <xdr:rowOff>0</xdr:rowOff>
    </xdr:from>
    <xdr:to>
      <xdr:col>5</xdr:col>
      <xdr:colOff>200025</xdr:colOff>
      <xdr:row>71</xdr:row>
      <xdr:rowOff>38100</xdr:rowOff>
    </xdr:to>
    <xdr:pic>
      <xdr:nvPicPr>
        <xdr:cNvPr id="4197" name="Picture 10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4706600"/>
          <a:ext cx="200025" cy="200025"/>
        </a:xfrm>
        <a:prstGeom prst="rect">
          <a:avLst/>
        </a:prstGeom>
        <a:noFill/>
      </xdr:spPr>
    </xdr:pic>
    <xdr:clientData/>
  </xdr:twoCellAnchor>
  <xdr:twoCellAnchor editAs="oneCell">
    <xdr:from>
      <xdr:col>4</xdr:col>
      <xdr:colOff>0</xdr:colOff>
      <xdr:row>71</xdr:row>
      <xdr:rowOff>0</xdr:rowOff>
    </xdr:from>
    <xdr:to>
      <xdr:col>4</xdr:col>
      <xdr:colOff>200025</xdr:colOff>
      <xdr:row>72</xdr:row>
      <xdr:rowOff>38100</xdr:rowOff>
    </xdr:to>
    <xdr:pic>
      <xdr:nvPicPr>
        <xdr:cNvPr id="4198" name="Picture 10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4868525"/>
          <a:ext cx="200025" cy="200025"/>
        </a:xfrm>
        <a:prstGeom prst="rect">
          <a:avLst/>
        </a:prstGeom>
        <a:noFill/>
      </xdr:spPr>
    </xdr:pic>
    <xdr:clientData/>
  </xdr:twoCellAnchor>
  <xdr:twoCellAnchor editAs="oneCell">
    <xdr:from>
      <xdr:col>5</xdr:col>
      <xdr:colOff>0</xdr:colOff>
      <xdr:row>71</xdr:row>
      <xdr:rowOff>0</xdr:rowOff>
    </xdr:from>
    <xdr:to>
      <xdr:col>5</xdr:col>
      <xdr:colOff>200025</xdr:colOff>
      <xdr:row>72</xdr:row>
      <xdr:rowOff>38100</xdr:rowOff>
    </xdr:to>
    <xdr:pic>
      <xdr:nvPicPr>
        <xdr:cNvPr id="4199" name="Picture 10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4868525"/>
          <a:ext cx="200025" cy="200025"/>
        </a:xfrm>
        <a:prstGeom prst="rect">
          <a:avLst/>
        </a:prstGeom>
        <a:noFill/>
      </xdr:spPr>
    </xdr:pic>
    <xdr:clientData/>
  </xdr:twoCellAnchor>
  <xdr:twoCellAnchor editAs="oneCell">
    <xdr:from>
      <xdr:col>4</xdr:col>
      <xdr:colOff>0</xdr:colOff>
      <xdr:row>72</xdr:row>
      <xdr:rowOff>0</xdr:rowOff>
    </xdr:from>
    <xdr:to>
      <xdr:col>4</xdr:col>
      <xdr:colOff>200025</xdr:colOff>
      <xdr:row>73</xdr:row>
      <xdr:rowOff>38100</xdr:rowOff>
    </xdr:to>
    <xdr:pic>
      <xdr:nvPicPr>
        <xdr:cNvPr id="4200" name="Picture 10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5030450"/>
          <a:ext cx="200025" cy="200025"/>
        </a:xfrm>
        <a:prstGeom prst="rect">
          <a:avLst/>
        </a:prstGeom>
        <a:noFill/>
      </xdr:spPr>
    </xdr:pic>
    <xdr:clientData/>
  </xdr:twoCellAnchor>
  <xdr:twoCellAnchor editAs="oneCell">
    <xdr:from>
      <xdr:col>5</xdr:col>
      <xdr:colOff>0</xdr:colOff>
      <xdr:row>72</xdr:row>
      <xdr:rowOff>0</xdr:rowOff>
    </xdr:from>
    <xdr:to>
      <xdr:col>5</xdr:col>
      <xdr:colOff>200025</xdr:colOff>
      <xdr:row>73</xdr:row>
      <xdr:rowOff>38100</xdr:rowOff>
    </xdr:to>
    <xdr:pic>
      <xdr:nvPicPr>
        <xdr:cNvPr id="4201" name="Picture 10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5030450"/>
          <a:ext cx="200025" cy="200025"/>
        </a:xfrm>
        <a:prstGeom prst="rect">
          <a:avLst/>
        </a:prstGeom>
        <a:noFill/>
      </xdr:spPr>
    </xdr:pic>
    <xdr:clientData/>
  </xdr:twoCellAnchor>
  <xdr:twoCellAnchor editAs="oneCell">
    <xdr:from>
      <xdr:col>4</xdr:col>
      <xdr:colOff>0</xdr:colOff>
      <xdr:row>73</xdr:row>
      <xdr:rowOff>0</xdr:rowOff>
    </xdr:from>
    <xdr:to>
      <xdr:col>4</xdr:col>
      <xdr:colOff>200025</xdr:colOff>
      <xdr:row>74</xdr:row>
      <xdr:rowOff>38100</xdr:rowOff>
    </xdr:to>
    <xdr:pic>
      <xdr:nvPicPr>
        <xdr:cNvPr id="4202" name="Picture 10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5192375"/>
          <a:ext cx="200025" cy="200025"/>
        </a:xfrm>
        <a:prstGeom prst="rect">
          <a:avLst/>
        </a:prstGeom>
        <a:noFill/>
      </xdr:spPr>
    </xdr:pic>
    <xdr:clientData/>
  </xdr:twoCellAnchor>
  <xdr:twoCellAnchor editAs="oneCell">
    <xdr:from>
      <xdr:col>5</xdr:col>
      <xdr:colOff>0</xdr:colOff>
      <xdr:row>73</xdr:row>
      <xdr:rowOff>0</xdr:rowOff>
    </xdr:from>
    <xdr:to>
      <xdr:col>5</xdr:col>
      <xdr:colOff>200025</xdr:colOff>
      <xdr:row>74</xdr:row>
      <xdr:rowOff>38100</xdr:rowOff>
    </xdr:to>
    <xdr:pic>
      <xdr:nvPicPr>
        <xdr:cNvPr id="4203" name="Picture 10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5192375"/>
          <a:ext cx="200025" cy="200025"/>
        </a:xfrm>
        <a:prstGeom prst="rect">
          <a:avLst/>
        </a:prstGeom>
        <a:noFill/>
      </xdr:spPr>
    </xdr:pic>
    <xdr:clientData/>
  </xdr:twoCellAnchor>
  <xdr:twoCellAnchor editAs="oneCell">
    <xdr:from>
      <xdr:col>4</xdr:col>
      <xdr:colOff>0</xdr:colOff>
      <xdr:row>74</xdr:row>
      <xdr:rowOff>0</xdr:rowOff>
    </xdr:from>
    <xdr:to>
      <xdr:col>4</xdr:col>
      <xdr:colOff>200025</xdr:colOff>
      <xdr:row>75</xdr:row>
      <xdr:rowOff>38100</xdr:rowOff>
    </xdr:to>
    <xdr:pic>
      <xdr:nvPicPr>
        <xdr:cNvPr id="4204" name="Picture 10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5354300"/>
          <a:ext cx="200025" cy="200025"/>
        </a:xfrm>
        <a:prstGeom prst="rect">
          <a:avLst/>
        </a:prstGeom>
        <a:noFill/>
      </xdr:spPr>
    </xdr:pic>
    <xdr:clientData/>
  </xdr:twoCellAnchor>
  <xdr:twoCellAnchor editAs="oneCell">
    <xdr:from>
      <xdr:col>5</xdr:col>
      <xdr:colOff>0</xdr:colOff>
      <xdr:row>74</xdr:row>
      <xdr:rowOff>0</xdr:rowOff>
    </xdr:from>
    <xdr:to>
      <xdr:col>5</xdr:col>
      <xdr:colOff>200025</xdr:colOff>
      <xdr:row>75</xdr:row>
      <xdr:rowOff>38100</xdr:rowOff>
    </xdr:to>
    <xdr:pic>
      <xdr:nvPicPr>
        <xdr:cNvPr id="4205" name="Picture 10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5354300"/>
          <a:ext cx="200025" cy="200025"/>
        </a:xfrm>
        <a:prstGeom prst="rect">
          <a:avLst/>
        </a:prstGeom>
        <a:noFill/>
      </xdr:spPr>
    </xdr:pic>
    <xdr:clientData/>
  </xdr:twoCellAnchor>
  <xdr:twoCellAnchor editAs="oneCell">
    <xdr:from>
      <xdr:col>4</xdr:col>
      <xdr:colOff>0</xdr:colOff>
      <xdr:row>75</xdr:row>
      <xdr:rowOff>0</xdr:rowOff>
    </xdr:from>
    <xdr:to>
      <xdr:col>4</xdr:col>
      <xdr:colOff>200025</xdr:colOff>
      <xdr:row>76</xdr:row>
      <xdr:rowOff>38100</xdr:rowOff>
    </xdr:to>
    <xdr:pic>
      <xdr:nvPicPr>
        <xdr:cNvPr id="4206" name="Picture 110"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15516225"/>
          <a:ext cx="200025" cy="200025"/>
        </a:xfrm>
        <a:prstGeom prst="rect">
          <a:avLst/>
        </a:prstGeom>
        <a:noFill/>
      </xdr:spPr>
    </xdr:pic>
    <xdr:clientData/>
  </xdr:twoCellAnchor>
  <xdr:twoCellAnchor editAs="oneCell">
    <xdr:from>
      <xdr:col>5</xdr:col>
      <xdr:colOff>0</xdr:colOff>
      <xdr:row>75</xdr:row>
      <xdr:rowOff>0</xdr:rowOff>
    </xdr:from>
    <xdr:to>
      <xdr:col>5</xdr:col>
      <xdr:colOff>200025</xdr:colOff>
      <xdr:row>76</xdr:row>
      <xdr:rowOff>38100</xdr:rowOff>
    </xdr:to>
    <xdr:pic>
      <xdr:nvPicPr>
        <xdr:cNvPr id="4207" name="Picture 11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5516225"/>
          <a:ext cx="200025" cy="200025"/>
        </a:xfrm>
        <a:prstGeom prst="rect">
          <a:avLst/>
        </a:prstGeom>
        <a:noFill/>
      </xdr:spPr>
    </xdr:pic>
    <xdr:clientData/>
  </xdr:twoCellAnchor>
  <xdr:twoCellAnchor editAs="oneCell">
    <xdr:from>
      <xdr:col>4</xdr:col>
      <xdr:colOff>0</xdr:colOff>
      <xdr:row>76</xdr:row>
      <xdr:rowOff>0</xdr:rowOff>
    </xdr:from>
    <xdr:to>
      <xdr:col>4</xdr:col>
      <xdr:colOff>200025</xdr:colOff>
      <xdr:row>77</xdr:row>
      <xdr:rowOff>38100</xdr:rowOff>
    </xdr:to>
    <xdr:pic>
      <xdr:nvPicPr>
        <xdr:cNvPr id="4208" name="Picture 11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5678150"/>
          <a:ext cx="200025" cy="200025"/>
        </a:xfrm>
        <a:prstGeom prst="rect">
          <a:avLst/>
        </a:prstGeom>
        <a:noFill/>
      </xdr:spPr>
    </xdr:pic>
    <xdr:clientData/>
  </xdr:twoCellAnchor>
  <xdr:twoCellAnchor editAs="oneCell">
    <xdr:from>
      <xdr:col>5</xdr:col>
      <xdr:colOff>0</xdr:colOff>
      <xdr:row>76</xdr:row>
      <xdr:rowOff>0</xdr:rowOff>
    </xdr:from>
    <xdr:to>
      <xdr:col>5</xdr:col>
      <xdr:colOff>200025</xdr:colOff>
      <xdr:row>77</xdr:row>
      <xdr:rowOff>38100</xdr:rowOff>
    </xdr:to>
    <xdr:pic>
      <xdr:nvPicPr>
        <xdr:cNvPr id="4209" name="Picture 11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5678150"/>
          <a:ext cx="200025" cy="200025"/>
        </a:xfrm>
        <a:prstGeom prst="rect">
          <a:avLst/>
        </a:prstGeom>
        <a:noFill/>
      </xdr:spPr>
    </xdr:pic>
    <xdr:clientData/>
  </xdr:twoCellAnchor>
  <xdr:twoCellAnchor editAs="oneCell">
    <xdr:from>
      <xdr:col>4</xdr:col>
      <xdr:colOff>0</xdr:colOff>
      <xdr:row>77</xdr:row>
      <xdr:rowOff>0</xdr:rowOff>
    </xdr:from>
    <xdr:to>
      <xdr:col>4</xdr:col>
      <xdr:colOff>200025</xdr:colOff>
      <xdr:row>78</xdr:row>
      <xdr:rowOff>38100</xdr:rowOff>
    </xdr:to>
    <xdr:pic>
      <xdr:nvPicPr>
        <xdr:cNvPr id="4210" name="Picture 114"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15840075"/>
          <a:ext cx="200025" cy="200025"/>
        </a:xfrm>
        <a:prstGeom prst="rect">
          <a:avLst/>
        </a:prstGeom>
        <a:noFill/>
      </xdr:spPr>
    </xdr:pic>
    <xdr:clientData/>
  </xdr:twoCellAnchor>
  <xdr:twoCellAnchor editAs="oneCell">
    <xdr:from>
      <xdr:col>5</xdr:col>
      <xdr:colOff>0</xdr:colOff>
      <xdr:row>77</xdr:row>
      <xdr:rowOff>0</xdr:rowOff>
    </xdr:from>
    <xdr:to>
      <xdr:col>5</xdr:col>
      <xdr:colOff>200025</xdr:colOff>
      <xdr:row>78</xdr:row>
      <xdr:rowOff>38100</xdr:rowOff>
    </xdr:to>
    <xdr:pic>
      <xdr:nvPicPr>
        <xdr:cNvPr id="4211" name="Picture 11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5840075"/>
          <a:ext cx="200025" cy="200025"/>
        </a:xfrm>
        <a:prstGeom prst="rect">
          <a:avLst/>
        </a:prstGeom>
        <a:noFill/>
      </xdr:spPr>
    </xdr:pic>
    <xdr:clientData/>
  </xdr:twoCellAnchor>
  <xdr:twoCellAnchor editAs="oneCell">
    <xdr:from>
      <xdr:col>4</xdr:col>
      <xdr:colOff>0</xdr:colOff>
      <xdr:row>78</xdr:row>
      <xdr:rowOff>0</xdr:rowOff>
    </xdr:from>
    <xdr:to>
      <xdr:col>4</xdr:col>
      <xdr:colOff>200025</xdr:colOff>
      <xdr:row>79</xdr:row>
      <xdr:rowOff>38100</xdr:rowOff>
    </xdr:to>
    <xdr:pic>
      <xdr:nvPicPr>
        <xdr:cNvPr id="4212" name="Picture 11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6002000"/>
          <a:ext cx="200025" cy="200025"/>
        </a:xfrm>
        <a:prstGeom prst="rect">
          <a:avLst/>
        </a:prstGeom>
        <a:noFill/>
      </xdr:spPr>
    </xdr:pic>
    <xdr:clientData/>
  </xdr:twoCellAnchor>
  <xdr:twoCellAnchor editAs="oneCell">
    <xdr:from>
      <xdr:col>5</xdr:col>
      <xdr:colOff>0</xdr:colOff>
      <xdr:row>78</xdr:row>
      <xdr:rowOff>0</xdr:rowOff>
    </xdr:from>
    <xdr:to>
      <xdr:col>5</xdr:col>
      <xdr:colOff>200025</xdr:colOff>
      <xdr:row>79</xdr:row>
      <xdr:rowOff>38100</xdr:rowOff>
    </xdr:to>
    <xdr:pic>
      <xdr:nvPicPr>
        <xdr:cNvPr id="4213" name="Picture 11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6002000"/>
          <a:ext cx="200025" cy="200025"/>
        </a:xfrm>
        <a:prstGeom prst="rect">
          <a:avLst/>
        </a:prstGeom>
        <a:noFill/>
      </xdr:spPr>
    </xdr:pic>
    <xdr:clientData/>
  </xdr:twoCellAnchor>
  <xdr:twoCellAnchor editAs="oneCell">
    <xdr:from>
      <xdr:col>4</xdr:col>
      <xdr:colOff>0</xdr:colOff>
      <xdr:row>79</xdr:row>
      <xdr:rowOff>0</xdr:rowOff>
    </xdr:from>
    <xdr:to>
      <xdr:col>4</xdr:col>
      <xdr:colOff>200025</xdr:colOff>
      <xdr:row>80</xdr:row>
      <xdr:rowOff>38100</xdr:rowOff>
    </xdr:to>
    <xdr:pic>
      <xdr:nvPicPr>
        <xdr:cNvPr id="4214" name="Picture 11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6163925"/>
          <a:ext cx="200025" cy="200025"/>
        </a:xfrm>
        <a:prstGeom prst="rect">
          <a:avLst/>
        </a:prstGeom>
        <a:noFill/>
      </xdr:spPr>
    </xdr:pic>
    <xdr:clientData/>
  </xdr:twoCellAnchor>
  <xdr:twoCellAnchor editAs="oneCell">
    <xdr:from>
      <xdr:col>5</xdr:col>
      <xdr:colOff>0</xdr:colOff>
      <xdr:row>79</xdr:row>
      <xdr:rowOff>0</xdr:rowOff>
    </xdr:from>
    <xdr:to>
      <xdr:col>5</xdr:col>
      <xdr:colOff>200025</xdr:colOff>
      <xdr:row>80</xdr:row>
      <xdr:rowOff>38100</xdr:rowOff>
    </xdr:to>
    <xdr:pic>
      <xdr:nvPicPr>
        <xdr:cNvPr id="4215" name="Picture 11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6163925"/>
          <a:ext cx="200025" cy="200025"/>
        </a:xfrm>
        <a:prstGeom prst="rect">
          <a:avLst/>
        </a:prstGeom>
        <a:noFill/>
      </xdr:spPr>
    </xdr:pic>
    <xdr:clientData/>
  </xdr:twoCellAnchor>
  <xdr:twoCellAnchor editAs="oneCell">
    <xdr:from>
      <xdr:col>4</xdr:col>
      <xdr:colOff>0</xdr:colOff>
      <xdr:row>80</xdr:row>
      <xdr:rowOff>0</xdr:rowOff>
    </xdr:from>
    <xdr:to>
      <xdr:col>4</xdr:col>
      <xdr:colOff>200025</xdr:colOff>
      <xdr:row>81</xdr:row>
      <xdr:rowOff>38100</xdr:rowOff>
    </xdr:to>
    <xdr:pic>
      <xdr:nvPicPr>
        <xdr:cNvPr id="4216" name="Picture 12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6325850"/>
          <a:ext cx="200025" cy="200025"/>
        </a:xfrm>
        <a:prstGeom prst="rect">
          <a:avLst/>
        </a:prstGeom>
        <a:noFill/>
      </xdr:spPr>
    </xdr:pic>
    <xdr:clientData/>
  </xdr:twoCellAnchor>
  <xdr:twoCellAnchor editAs="oneCell">
    <xdr:from>
      <xdr:col>5</xdr:col>
      <xdr:colOff>0</xdr:colOff>
      <xdr:row>80</xdr:row>
      <xdr:rowOff>0</xdr:rowOff>
    </xdr:from>
    <xdr:to>
      <xdr:col>5</xdr:col>
      <xdr:colOff>200025</xdr:colOff>
      <xdr:row>81</xdr:row>
      <xdr:rowOff>38100</xdr:rowOff>
    </xdr:to>
    <xdr:pic>
      <xdr:nvPicPr>
        <xdr:cNvPr id="4217" name="Picture 12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6325850"/>
          <a:ext cx="200025" cy="200025"/>
        </a:xfrm>
        <a:prstGeom prst="rect">
          <a:avLst/>
        </a:prstGeom>
        <a:noFill/>
      </xdr:spPr>
    </xdr:pic>
    <xdr:clientData/>
  </xdr:twoCellAnchor>
  <xdr:twoCellAnchor editAs="oneCell">
    <xdr:from>
      <xdr:col>4</xdr:col>
      <xdr:colOff>0</xdr:colOff>
      <xdr:row>81</xdr:row>
      <xdr:rowOff>0</xdr:rowOff>
    </xdr:from>
    <xdr:to>
      <xdr:col>4</xdr:col>
      <xdr:colOff>200025</xdr:colOff>
      <xdr:row>82</xdr:row>
      <xdr:rowOff>38100</xdr:rowOff>
    </xdr:to>
    <xdr:pic>
      <xdr:nvPicPr>
        <xdr:cNvPr id="4218" name="Picture 12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6487775"/>
          <a:ext cx="200025" cy="200025"/>
        </a:xfrm>
        <a:prstGeom prst="rect">
          <a:avLst/>
        </a:prstGeom>
        <a:noFill/>
      </xdr:spPr>
    </xdr:pic>
    <xdr:clientData/>
  </xdr:twoCellAnchor>
  <xdr:twoCellAnchor editAs="oneCell">
    <xdr:from>
      <xdr:col>5</xdr:col>
      <xdr:colOff>0</xdr:colOff>
      <xdr:row>81</xdr:row>
      <xdr:rowOff>0</xdr:rowOff>
    </xdr:from>
    <xdr:to>
      <xdr:col>5</xdr:col>
      <xdr:colOff>200025</xdr:colOff>
      <xdr:row>82</xdr:row>
      <xdr:rowOff>38100</xdr:rowOff>
    </xdr:to>
    <xdr:pic>
      <xdr:nvPicPr>
        <xdr:cNvPr id="4219" name="Picture 12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6487775"/>
          <a:ext cx="200025" cy="200025"/>
        </a:xfrm>
        <a:prstGeom prst="rect">
          <a:avLst/>
        </a:prstGeom>
        <a:noFill/>
      </xdr:spPr>
    </xdr:pic>
    <xdr:clientData/>
  </xdr:twoCellAnchor>
  <xdr:twoCellAnchor editAs="oneCell">
    <xdr:from>
      <xdr:col>4</xdr:col>
      <xdr:colOff>0</xdr:colOff>
      <xdr:row>82</xdr:row>
      <xdr:rowOff>0</xdr:rowOff>
    </xdr:from>
    <xdr:to>
      <xdr:col>4</xdr:col>
      <xdr:colOff>200025</xdr:colOff>
      <xdr:row>83</xdr:row>
      <xdr:rowOff>38100</xdr:rowOff>
    </xdr:to>
    <xdr:pic>
      <xdr:nvPicPr>
        <xdr:cNvPr id="4220" name="Picture 12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6649700"/>
          <a:ext cx="200025" cy="200025"/>
        </a:xfrm>
        <a:prstGeom prst="rect">
          <a:avLst/>
        </a:prstGeom>
        <a:noFill/>
      </xdr:spPr>
    </xdr:pic>
    <xdr:clientData/>
  </xdr:twoCellAnchor>
  <xdr:twoCellAnchor editAs="oneCell">
    <xdr:from>
      <xdr:col>5</xdr:col>
      <xdr:colOff>0</xdr:colOff>
      <xdr:row>82</xdr:row>
      <xdr:rowOff>0</xdr:rowOff>
    </xdr:from>
    <xdr:to>
      <xdr:col>5</xdr:col>
      <xdr:colOff>200025</xdr:colOff>
      <xdr:row>83</xdr:row>
      <xdr:rowOff>38100</xdr:rowOff>
    </xdr:to>
    <xdr:pic>
      <xdr:nvPicPr>
        <xdr:cNvPr id="4221" name="Picture 12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6649700"/>
          <a:ext cx="200025" cy="200025"/>
        </a:xfrm>
        <a:prstGeom prst="rect">
          <a:avLst/>
        </a:prstGeom>
        <a:noFill/>
      </xdr:spPr>
    </xdr:pic>
    <xdr:clientData/>
  </xdr:twoCellAnchor>
  <xdr:twoCellAnchor editAs="oneCell">
    <xdr:from>
      <xdr:col>4</xdr:col>
      <xdr:colOff>0</xdr:colOff>
      <xdr:row>83</xdr:row>
      <xdr:rowOff>0</xdr:rowOff>
    </xdr:from>
    <xdr:to>
      <xdr:col>4</xdr:col>
      <xdr:colOff>200025</xdr:colOff>
      <xdr:row>84</xdr:row>
      <xdr:rowOff>38100</xdr:rowOff>
    </xdr:to>
    <xdr:pic>
      <xdr:nvPicPr>
        <xdr:cNvPr id="4222" name="Picture 12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6811625"/>
          <a:ext cx="200025" cy="200025"/>
        </a:xfrm>
        <a:prstGeom prst="rect">
          <a:avLst/>
        </a:prstGeom>
        <a:noFill/>
      </xdr:spPr>
    </xdr:pic>
    <xdr:clientData/>
  </xdr:twoCellAnchor>
  <xdr:twoCellAnchor editAs="oneCell">
    <xdr:from>
      <xdr:col>5</xdr:col>
      <xdr:colOff>0</xdr:colOff>
      <xdr:row>83</xdr:row>
      <xdr:rowOff>0</xdr:rowOff>
    </xdr:from>
    <xdr:to>
      <xdr:col>5</xdr:col>
      <xdr:colOff>200025</xdr:colOff>
      <xdr:row>84</xdr:row>
      <xdr:rowOff>38100</xdr:rowOff>
    </xdr:to>
    <xdr:pic>
      <xdr:nvPicPr>
        <xdr:cNvPr id="4223" name="Picture 12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6811625"/>
          <a:ext cx="200025" cy="200025"/>
        </a:xfrm>
        <a:prstGeom prst="rect">
          <a:avLst/>
        </a:prstGeom>
        <a:noFill/>
      </xdr:spPr>
    </xdr:pic>
    <xdr:clientData/>
  </xdr:twoCellAnchor>
  <xdr:twoCellAnchor editAs="oneCell">
    <xdr:from>
      <xdr:col>4</xdr:col>
      <xdr:colOff>0</xdr:colOff>
      <xdr:row>84</xdr:row>
      <xdr:rowOff>0</xdr:rowOff>
    </xdr:from>
    <xdr:to>
      <xdr:col>4</xdr:col>
      <xdr:colOff>200025</xdr:colOff>
      <xdr:row>85</xdr:row>
      <xdr:rowOff>38100</xdr:rowOff>
    </xdr:to>
    <xdr:pic>
      <xdr:nvPicPr>
        <xdr:cNvPr id="4224" name="Picture 12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7135475"/>
          <a:ext cx="200025" cy="200025"/>
        </a:xfrm>
        <a:prstGeom prst="rect">
          <a:avLst/>
        </a:prstGeom>
        <a:noFill/>
      </xdr:spPr>
    </xdr:pic>
    <xdr:clientData/>
  </xdr:twoCellAnchor>
  <xdr:twoCellAnchor editAs="oneCell">
    <xdr:from>
      <xdr:col>5</xdr:col>
      <xdr:colOff>0</xdr:colOff>
      <xdr:row>84</xdr:row>
      <xdr:rowOff>0</xdr:rowOff>
    </xdr:from>
    <xdr:to>
      <xdr:col>5</xdr:col>
      <xdr:colOff>200025</xdr:colOff>
      <xdr:row>85</xdr:row>
      <xdr:rowOff>38100</xdr:rowOff>
    </xdr:to>
    <xdr:pic>
      <xdr:nvPicPr>
        <xdr:cNvPr id="4225" name="Picture 12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7135475"/>
          <a:ext cx="200025" cy="200025"/>
        </a:xfrm>
        <a:prstGeom prst="rect">
          <a:avLst/>
        </a:prstGeom>
        <a:noFill/>
      </xdr:spPr>
    </xdr:pic>
    <xdr:clientData/>
  </xdr:twoCellAnchor>
  <xdr:twoCellAnchor editAs="oneCell">
    <xdr:from>
      <xdr:col>4</xdr:col>
      <xdr:colOff>0</xdr:colOff>
      <xdr:row>85</xdr:row>
      <xdr:rowOff>0</xdr:rowOff>
    </xdr:from>
    <xdr:to>
      <xdr:col>4</xdr:col>
      <xdr:colOff>200025</xdr:colOff>
      <xdr:row>86</xdr:row>
      <xdr:rowOff>38100</xdr:rowOff>
    </xdr:to>
    <xdr:pic>
      <xdr:nvPicPr>
        <xdr:cNvPr id="4226" name="Picture 130"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17297400"/>
          <a:ext cx="200025" cy="200025"/>
        </a:xfrm>
        <a:prstGeom prst="rect">
          <a:avLst/>
        </a:prstGeom>
        <a:noFill/>
      </xdr:spPr>
    </xdr:pic>
    <xdr:clientData/>
  </xdr:twoCellAnchor>
  <xdr:twoCellAnchor editAs="oneCell">
    <xdr:from>
      <xdr:col>5</xdr:col>
      <xdr:colOff>0</xdr:colOff>
      <xdr:row>85</xdr:row>
      <xdr:rowOff>0</xdr:rowOff>
    </xdr:from>
    <xdr:to>
      <xdr:col>5</xdr:col>
      <xdr:colOff>200025</xdr:colOff>
      <xdr:row>86</xdr:row>
      <xdr:rowOff>38100</xdr:rowOff>
    </xdr:to>
    <xdr:pic>
      <xdr:nvPicPr>
        <xdr:cNvPr id="4227" name="Picture 13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7297400"/>
          <a:ext cx="200025" cy="200025"/>
        </a:xfrm>
        <a:prstGeom prst="rect">
          <a:avLst/>
        </a:prstGeom>
        <a:noFill/>
      </xdr:spPr>
    </xdr:pic>
    <xdr:clientData/>
  </xdr:twoCellAnchor>
  <xdr:twoCellAnchor editAs="oneCell">
    <xdr:from>
      <xdr:col>4</xdr:col>
      <xdr:colOff>0</xdr:colOff>
      <xdr:row>86</xdr:row>
      <xdr:rowOff>0</xdr:rowOff>
    </xdr:from>
    <xdr:to>
      <xdr:col>4</xdr:col>
      <xdr:colOff>200025</xdr:colOff>
      <xdr:row>87</xdr:row>
      <xdr:rowOff>38100</xdr:rowOff>
    </xdr:to>
    <xdr:pic>
      <xdr:nvPicPr>
        <xdr:cNvPr id="4228" name="Picture 132"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17459325"/>
          <a:ext cx="200025" cy="200025"/>
        </a:xfrm>
        <a:prstGeom prst="rect">
          <a:avLst/>
        </a:prstGeom>
        <a:noFill/>
      </xdr:spPr>
    </xdr:pic>
    <xdr:clientData/>
  </xdr:twoCellAnchor>
  <xdr:twoCellAnchor editAs="oneCell">
    <xdr:from>
      <xdr:col>5</xdr:col>
      <xdr:colOff>0</xdr:colOff>
      <xdr:row>86</xdr:row>
      <xdr:rowOff>0</xdr:rowOff>
    </xdr:from>
    <xdr:to>
      <xdr:col>5</xdr:col>
      <xdr:colOff>200025</xdr:colOff>
      <xdr:row>87</xdr:row>
      <xdr:rowOff>38100</xdr:rowOff>
    </xdr:to>
    <xdr:pic>
      <xdr:nvPicPr>
        <xdr:cNvPr id="4229" name="Picture 13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7459325"/>
          <a:ext cx="200025" cy="200025"/>
        </a:xfrm>
        <a:prstGeom prst="rect">
          <a:avLst/>
        </a:prstGeom>
        <a:noFill/>
      </xdr:spPr>
    </xdr:pic>
    <xdr:clientData/>
  </xdr:twoCellAnchor>
  <xdr:twoCellAnchor editAs="oneCell">
    <xdr:from>
      <xdr:col>4</xdr:col>
      <xdr:colOff>0</xdr:colOff>
      <xdr:row>87</xdr:row>
      <xdr:rowOff>0</xdr:rowOff>
    </xdr:from>
    <xdr:to>
      <xdr:col>4</xdr:col>
      <xdr:colOff>200025</xdr:colOff>
      <xdr:row>88</xdr:row>
      <xdr:rowOff>38100</xdr:rowOff>
    </xdr:to>
    <xdr:pic>
      <xdr:nvPicPr>
        <xdr:cNvPr id="4230" name="Picture 13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7783175"/>
          <a:ext cx="200025" cy="200025"/>
        </a:xfrm>
        <a:prstGeom prst="rect">
          <a:avLst/>
        </a:prstGeom>
        <a:noFill/>
      </xdr:spPr>
    </xdr:pic>
    <xdr:clientData/>
  </xdr:twoCellAnchor>
  <xdr:twoCellAnchor editAs="oneCell">
    <xdr:from>
      <xdr:col>5</xdr:col>
      <xdr:colOff>0</xdr:colOff>
      <xdr:row>87</xdr:row>
      <xdr:rowOff>0</xdr:rowOff>
    </xdr:from>
    <xdr:to>
      <xdr:col>5</xdr:col>
      <xdr:colOff>200025</xdr:colOff>
      <xdr:row>88</xdr:row>
      <xdr:rowOff>38100</xdr:rowOff>
    </xdr:to>
    <xdr:pic>
      <xdr:nvPicPr>
        <xdr:cNvPr id="4231" name="Picture 13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7783175"/>
          <a:ext cx="200025" cy="200025"/>
        </a:xfrm>
        <a:prstGeom prst="rect">
          <a:avLst/>
        </a:prstGeom>
        <a:noFill/>
      </xdr:spPr>
    </xdr:pic>
    <xdr:clientData/>
  </xdr:twoCellAnchor>
  <xdr:twoCellAnchor editAs="oneCell">
    <xdr:from>
      <xdr:col>4</xdr:col>
      <xdr:colOff>0</xdr:colOff>
      <xdr:row>88</xdr:row>
      <xdr:rowOff>0</xdr:rowOff>
    </xdr:from>
    <xdr:to>
      <xdr:col>4</xdr:col>
      <xdr:colOff>200025</xdr:colOff>
      <xdr:row>89</xdr:row>
      <xdr:rowOff>38100</xdr:rowOff>
    </xdr:to>
    <xdr:pic>
      <xdr:nvPicPr>
        <xdr:cNvPr id="4232" name="Picture 13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7945100"/>
          <a:ext cx="200025" cy="200025"/>
        </a:xfrm>
        <a:prstGeom prst="rect">
          <a:avLst/>
        </a:prstGeom>
        <a:noFill/>
      </xdr:spPr>
    </xdr:pic>
    <xdr:clientData/>
  </xdr:twoCellAnchor>
  <xdr:twoCellAnchor editAs="oneCell">
    <xdr:from>
      <xdr:col>5</xdr:col>
      <xdr:colOff>0</xdr:colOff>
      <xdr:row>88</xdr:row>
      <xdr:rowOff>0</xdr:rowOff>
    </xdr:from>
    <xdr:to>
      <xdr:col>5</xdr:col>
      <xdr:colOff>200025</xdr:colOff>
      <xdr:row>89</xdr:row>
      <xdr:rowOff>38100</xdr:rowOff>
    </xdr:to>
    <xdr:pic>
      <xdr:nvPicPr>
        <xdr:cNvPr id="4233" name="Picture 13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7945100"/>
          <a:ext cx="200025" cy="200025"/>
        </a:xfrm>
        <a:prstGeom prst="rect">
          <a:avLst/>
        </a:prstGeom>
        <a:noFill/>
      </xdr:spPr>
    </xdr:pic>
    <xdr:clientData/>
  </xdr:twoCellAnchor>
  <xdr:twoCellAnchor editAs="oneCell">
    <xdr:from>
      <xdr:col>4</xdr:col>
      <xdr:colOff>0</xdr:colOff>
      <xdr:row>89</xdr:row>
      <xdr:rowOff>0</xdr:rowOff>
    </xdr:from>
    <xdr:to>
      <xdr:col>4</xdr:col>
      <xdr:colOff>200025</xdr:colOff>
      <xdr:row>90</xdr:row>
      <xdr:rowOff>38100</xdr:rowOff>
    </xdr:to>
    <xdr:pic>
      <xdr:nvPicPr>
        <xdr:cNvPr id="4234" name="Picture 13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8430875"/>
          <a:ext cx="200025" cy="200025"/>
        </a:xfrm>
        <a:prstGeom prst="rect">
          <a:avLst/>
        </a:prstGeom>
        <a:noFill/>
      </xdr:spPr>
    </xdr:pic>
    <xdr:clientData/>
  </xdr:twoCellAnchor>
  <xdr:twoCellAnchor editAs="oneCell">
    <xdr:from>
      <xdr:col>5</xdr:col>
      <xdr:colOff>0</xdr:colOff>
      <xdr:row>89</xdr:row>
      <xdr:rowOff>0</xdr:rowOff>
    </xdr:from>
    <xdr:to>
      <xdr:col>5</xdr:col>
      <xdr:colOff>200025</xdr:colOff>
      <xdr:row>90</xdr:row>
      <xdr:rowOff>38100</xdr:rowOff>
    </xdr:to>
    <xdr:pic>
      <xdr:nvPicPr>
        <xdr:cNvPr id="4235" name="Picture 13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8430875"/>
          <a:ext cx="200025" cy="200025"/>
        </a:xfrm>
        <a:prstGeom prst="rect">
          <a:avLst/>
        </a:prstGeom>
        <a:noFill/>
      </xdr:spPr>
    </xdr:pic>
    <xdr:clientData/>
  </xdr:twoCellAnchor>
  <xdr:twoCellAnchor editAs="oneCell">
    <xdr:from>
      <xdr:col>4</xdr:col>
      <xdr:colOff>0</xdr:colOff>
      <xdr:row>90</xdr:row>
      <xdr:rowOff>0</xdr:rowOff>
    </xdr:from>
    <xdr:to>
      <xdr:col>4</xdr:col>
      <xdr:colOff>200025</xdr:colOff>
      <xdr:row>91</xdr:row>
      <xdr:rowOff>38100</xdr:rowOff>
    </xdr:to>
    <xdr:pic>
      <xdr:nvPicPr>
        <xdr:cNvPr id="4236" name="Picture 14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8754725"/>
          <a:ext cx="200025" cy="200025"/>
        </a:xfrm>
        <a:prstGeom prst="rect">
          <a:avLst/>
        </a:prstGeom>
        <a:noFill/>
      </xdr:spPr>
    </xdr:pic>
    <xdr:clientData/>
  </xdr:twoCellAnchor>
  <xdr:twoCellAnchor editAs="oneCell">
    <xdr:from>
      <xdr:col>5</xdr:col>
      <xdr:colOff>0</xdr:colOff>
      <xdr:row>90</xdr:row>
      <xdr:rowOff>0</xdr:rowOff>
    </xdr:from>
    <xdr:to>
      <xdr:col>5</xdr:col>
      <xdr:colOff>200025</xdr:colOff>
      <xdr:row>91</xdr:row>
      <xdr:rowOff>38100</xdr:rowOff>
    </xdr:to>
    <xdr:pic>
      <xdr:nvPicPr>
        <xdr:cNvPr id="4237" name="Picture 14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8754725"/>
          <a:ext cx="200025" cy="200025"/>
        </a:xfrm>
        <a:prstGeom prst="rect">
          <a:avLst/>
        </a:prstGeom>
        <a:noFill/>
      </xdr:spPr>
    </xdr:pic>
    <xdr:clientData/>
  </xdr:twoCellAnchor>
  <xdr:twoCellAnchor editAs="oneCell">
    <xdr:from>
      <xdr:col>4</xdr:col>
      <xdr:colOff>0</xdr:colOff>
      <xdr:row>91</xdr:row>
      <xdr:rowOff>0</xdr:rowOff>
    </xdr:from>
    <xdr:to>
      <xdr:col>4</xdr:col>
      <xdr:colOff>200025</xdr:colOff>
      <xdr:row>92</xdr:row>
      <xdr:rowOff>38100</xdr:rowOff>
    </xdr:to>
    <xdr:pic>
      <xdr:nvPicPr>
        <xdr:cNvPr id="4238" name="Picture 14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9240500"/>
          <a:ext cx="200025" cy="200025"/>
        </a:xfrm>
        <a:prstGeom prst="rect">
          <a:avLst/>
        </a:prstGeom>
        <a:noFill/>
      </xdr:spPr>
    </xdr:pic>
    <xdr:clientData/>
  </xdr:twoCellAnchor>
  <xdr:twoCellAnchor editAs="oneCell">
    <xdr:from>
      <xdr:col>5</xdr:col>
      <xdr:colOff>0</xdr:colOff>
      <xdr:row>91</xdr:row>
      <xdr:rowOff>0</xdr:rowOff>
    </xdr:from>
    <xdr:to>
      <xdr:col>5</xdr:col>
      <xdr:colOff>200025</xdr:colOff>
      <xdr:row>92</xdr:row>
      <xdr:rowOff>38100</xdr:rowOff>
    </xdr:to>
    <xdr:pic>
      <xdr:nvPicPr>
        <xdr:cNvPr id="4239" name="Picture 14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9240500"/>
          <a:ext cx="200025" cy="200025"/>
        </a:xfrm>
        <a:prstGeom prst="rect">
          <a:avLst/>
        </a:prstGeom>
        <a:noFill/>
      </xdr:spPr>
    </xdr:pic>
    <xdr:clientData/>
  </xdr:twoCellAnchor>
  <xdr:twoCellAnchor editAs="oneCell">
    <xdr:from>
      <xdr:col>4</xdr:col>
      <xdr:colOff>0</xdr:colOff>
      <xdr:row>92</xdr:row>
      <xdr:rowOff>0</xdr:rowOff>
    </xdr:from>
    <xdr:to>
      <xdr:col>4</xdr:col>
      <xdr:colOff>200025</xdr:colOff>
      <xdr:row>93</xdr:row>
      <xdr:rowOff>38100</xdr:rowOff>
    </xdr:to>
    <xdr:pic>
      <xdr:nvPicPr>
        <xdr:cNvPr id="4240" name="Picture 14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19888200"/>
          <a:ext cx="200025" cy="200025"/>
        </a:xfrm>
        <a:prstGeom prst="rect">
          <a:avLst/>
        </a:prstGeom>
        <a:noFill/>
      </xdr:spPr>
    </xdr:pic>
    <xdr:clientData/>
  </xdr:twoCellAnchor>
  <xdr:twoCellAnchor editAs="oneCell">
    <xdr:from>
      <xdr:col>5</xdr:col>
      <xdr:colOff>0</xdr:colOff>
      <xdr:row>92</xdr:row>
      <xdr:rowOff>0</xdr:rowOff>
    </xdr:from>
    <xdr:to>
      <xdr:col>5</xdr:col>
      <xdr:colOff>200025</xdr:colOff>
      <xdr:row>93</xdr:row>
      <xdr:rowOff>38100</xdr:rowOff>
    </xdr:to>
    <xdr:pic>
      <xdr:nvPicPr>
        <xdr:cNvPr id="4241" name="Picture 14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19888200"/>
          <a:ext cx="200025" cy="200025"/>
        </a:xfrm>
        <a:prstGeom prst="rect">
          <a:avLst/>
        </a:prstGeom>
        <a:noFill/>
      </xdr:spPr>
    </xdr:pic>
    <xdr:clientData/>
  </xdr:twoCellAnchor>
  <xdr:twoCellAnchor editAs="oneCell">
    <xdr:from>
      <xdr:col>4</xdr:col>
      <xdr:colOff>0</xdr:colOff>
      <xdr:row>93</xdr:row>
      <xdr:rowOff>0</xdr:rowOff>
    </xdr:from>
    <xdr:to>
      <xdr:col>4</xdr:col>
      <xdr:colOff>200025</xdr:colOff>
      <xdr:row>94</xdr:row>
      <xdr:rowOff>38100</xdr:rowOff>
    </xdr:to>
    <xdr:pic>
      <xdr:nvPicPr>
        <xdr:cNvPr id="4242" name="Picture 14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0535900"/>
          <a:ext cx="200025" cy="200025"/>
        </a:xfrm>
        <a:prstGeom prst="rect">
          <a:avLst/>
        </a:prstGeom>
        <a:noFill/>
      </xdr:spPr>
    </xdr:pic>
    <xdr:clientData/>
  </xdr:twoCellAnchor>
  <xdr:twoCellAnchor editAs="oneCell">
    <xdr:from>
      <xdr:col>5</xdr:col>
      <xdr:colOff>0</xdr:colOff>
      <xdr:row>93</xdr:row>
      <xdr:rowOff>0</xdr:rowOff>
    </xdr:from>
    <xdr:to>
      <xdr:col>5</xdr:col>
      <xdr:colOff>200025</xdr:colOff>
      <xdr:row>94</xdr:row>
      <xdr:rowOff>38100</xdr:rowOff>
    </xdr:to>
    <xdr:pic>
      <xdr:nvPicPr>
        <xdr:cNvPr id="4243" name="Picture 14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0535900"/>
          <a:ext cx="200025" cy="200025"/>
        </a:xfrm>
        <a:prstGeom prst="rect">
          <a:avLst/>
        </a:prstGeom>
        <a:noFill/>
      </xdr:spPr>
    </xdr:pic>
    <xdr:clientData/>
  </xdr:twoCellAnchor>
  <xdr:twoCellAnchor editAs="oneCell">
    <xdr:from>
      <xdr:col>4</xdr:col>
      <xdr:colOff>0</xdr:colOff>
      <xdr:row>94</xdr:row>
      <xdr:rowOff>0</xdr:rowOff>
    </xdr:from>
    <xdr:to>
      <xdr:col>4</xdr:col>
      <xdr:colOff>200025</xdr:colOff>
      <xdr:row>95</xdr:row>
      <xdr:rowOff>38100</xdr:rowOff>
    </xdr:to>
    <xdr:pic>
      <xdr:nvPicPr>
        <xdr:cNvPr id="4244" name="Picture 14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0859750"/>
          <a:ext cx="200025" cy="200025"/>
        </a:xfrm>
        <a:prstGeom prst="rect">
          <a:avLst/>
        </a:prstGeom>
        <a:noFill/>
      </xdr:spPr>
    </xdr:pic>
    <xdr:clientData/>
  </xdr:twoCellAnchor>
  <xdr:twoCellAnchor editAs="oneCell">
    <xdr:from>
      <xdr:col>5</xdr:col>
      <xdr:colOff>0</xdr:colOff>
      <xdr:row>94</xdr:row>
      <xdr:rowOff>0</xdr:rowOff>
    </xdr:from>
    <xdr:to>
      <xdr:col>5</xdr:col>
      <xdr:colOff>200025</xdr:colOff>
      <xdr:row>95</xdr:row>
      <xdr:rowOff>38100</xdr:rowOff>
    </xdr:to>
    <xdr:pic>
      <xdr:nvPicPr>
        <xdr:cNvPr id="4245" name="Picture 14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0859750"/>
          <a:ext cx="200025" cy="200025"/>
        </a:xfrm>
        <a:prstGeom prst="rect">
          <a:avLst/>
        </a:prstGeom>
        <a:noFill/>
      </xdr:spPr>
    </xdr:pic>
    <xdr:clientData/>
  </xdr:twoCellAnchor>
  <xdr:twoCellAnchor editAs="oneCell">
    <xdr:from>
      <xdr:col>4</xdr:col>
      <xdr:colOff>0</xdr:colOff>
      <xdr:row>95</xdr:row>
      <xdr:rowOff>0</xdr:rowOff>
    </xdr:from>
    <xdr:to>
      <xdr:col>4</xdr:col>
      <xdr:colOff>200025</xdr:colOff>
      <xdr:row>96</xdr:row>
      <xdr:rowOff>38100</xdr:rowOff>
    </xdr:to>
    <xdr:pic>
      <xdr:nvPicPr>
        <xdr:cNvPr id="4246" name="Picture 15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1345525"/>
          <a:ext cx="200025" cy="200025"/>
        </a:xfrm>
        <a:prstGeom prst="rect">
          <a:avLst/>
        </a:prstGeom>
        <a:noFill/>
      </xdr:spPr>
    </xdr:pic>
    <xdr:clientData/>
  </xdr:twoCellAnchor>
  <xdr:twoCellAnchor editAs="oneCell">
    <xdr:from>
      <xdr:col>5</xdr:col>
      <xdr:colOff>0</xdr:colOff>
      <xdr:row>95</xdr:row>
      <xdr:rowOff>0</xdr:rowOff>
    </xdr:from>
    <xdr:to>
      <xdr:col>5</xdr:col>
      <xdr:colOff>200025</xdr:colOff>
      <xdr:row>96</xdr:row>
      <xdr:rowOff>38100</xdr:rowOff>
    </xdr:to>
    <xdr:pic>
      <xdr:nvPicPr>
        <xdr:cNvPr id="4247" name="Picture 15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1345525"/>
          <a:ext cx="200025" cy="200025"/>
        </a:xfrm>
        <a:prstGeom prst="rect">
          <a:avLst/>
        </a:prstGeom>
        <a:noFill/>
      </xdr:spPr>
    </xdr:pic>
    <xdr:clientData/>
  </xdr:twoCellAnchor>
  <xdr:twoCellAnchor editAs="oneCell">
    <xdr:from>
      <xdr:col>4</xdr:col>
      <xdr:colOff>0</xdr:colOff>
      <xdr:row>96</xdr:row>
      <xdr:rowOff>0</xdr:rowOff>
    </xdr:from>
    <xdr:to>
      <xdr:col>4</xdr:col>
      <xdr:colOff>200025</xdr:colOff>
      <xdr:row>97</xdr:row>
      <xdr:rowOff>38100</xdr:rowOff>
    </xdr:to>
    <xdr:pic>
      <xdr:nvPicPr>
        <xdr:cNvPr id="4248" name="Picture 15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1507450"/>
          <a:ext cx="200025" cy="200025"/>
        </a:xfrm>
        <a:prstGeom prst="rect">
          <a:avLst/>
        </a:prstGeom>
        <a:noFill/>
      </xdr:spPr>
    </xdr:pic>
    <xdr:clientData/>
  </xdr:twoCellAnchor>
  <xdr:twoCellAnchor editAs="oneCell">
    <xdr:from>
      <xdr:col>5</xdr:col>
      <xdr:colOff>0</xdr:colOff>
      <xdr:row>96</xdr:row>
      <xdr:rowOff>0</xdr:rowOff>
    </xdr:from>
    <xdr:to>
      <xdr:col>5</xdr:col>
      <xdr:colOff>200025</xdr:colOff>
      <xdr:row>97</xdr:row>
      <xdr:rowOff>38100</xdr:rowOff>
    </xdr:to>
    <xdr:pic>
      <xdr:nvPicPr>
        <xdr:cNvPr id="4249" name="Picture 15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1507450"/>
          <a:ext cx="200025" cy="200025"/>
        </a:xfrm>
        <a:prstGeom prst="rect">
          <a:avLst/>
        </a:prstGeom>
        <a:noFill/>
      </xdr:spPr>
    </xdr:pic>
    <xdr:clientData/>
  </xdr:twoCellAnchor>
  <xdr:twoCellAnchor editAs="oneCell">
    <xdr:from>
      <xdr:col>4</xdr:col>
      <xdr:colOff>0</xdr:colOff>
      <xdr:row>97</xdr:row>
      <xdr:rowOff>0</xdr:rowOff>
    </xdr:from>
    <xdr:to>
      <xdr:col>4</xdr:col>
      <xdr:colOff>200025</xdr:colOff>
      <xdr:row>98</xdr:row>
      <xdr:rowOff>38100</xdr:rowOff>
    </xdr:to>
    <xdr:pic>
      <xdr:nvPicPr>
        <xdr:cNvPr id="4250" name="Picture 15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1669375"/>
          <a:ext cx="200025" cy="200025"/>
        </a:xfrm>
        <a:prstGeom prst="rect">
          <a:avLst/>
        </a:prstGeom>
        <a:noFill/>
      </xdr:spPr>
    </xdr:pic>
    <xdr:clientData/>
  </xdr:twoCellAnchor>
  <xdr:twoCellAnchor editAs="oneCell">
    <xdr:from>
      <xdr:col>5</xdr:col>
      <xdr:colOff>0</xdr:colOff>
      <xdr:row>97</xdr:row>
      <xdr:rowOff>0</xdr:rowOff>
    </xdr:from>
    <xdr:to>
      <xdr:col>5</xdr:col>
      <xdr:colOff>200025</xdr:colOff>
      <xdr:row>98</xdr:row>
      <xdr:rowOff>38100</xdr:rowOff>
    </xdr:to>
    <xdr:pic>
      <xdr:nvPicPr>
        <xdr:cNvPr id="4251" name="Picture 15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1669375"/>
          <a:ext cx="200025" cy="200025"/>
        </a:xfrm>
        <a:prstGeom prst="rect">
          <a:avLst/>
        </a:prstGeom>
        <a:noFill/>
      </xdr:spPr>
    </xdr:pic>
    <xdr:clientData/>
  </xdr:twoCellAnchor>
  <xdr:twoCellAnchor editAs="oneCell">
    <xdr:from>
      <xdr:col>4</xdr:col>
      <xdr:colOff>0</xdr:colOff>
      <xdr:row>98</xdr:row>
      <xdr:rowOff>0</xdr:rowOff>
    </xdr:from>
    <xdr:to>
      <xdr:col>4</xdr:col>
      <xdr:colOff>200025</xdr:colOff>
      <xdr:row>99</xdr:row>
      <xdr:rowOff>38100</xdr:rowOff>
    </xdr:to>
    <xdr:pic>
      <xdr:nvPicPr>
        <xdr:cNvPr id="4252" name="Picture 15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1831300"/>
          <a:ext cx="200025" cy="200025"/>
        </a:xfrm>
        <a:prstGeom prst="rect">
          <a:avLst/>
        </a:prstGeom>
        <a:noFill/>
      </xdr:spPr>
    </xdr:pic>
    <xdr:clientData/>
  </xdr:twoCellAnchor>
  <xdr:twoCellAnchor editAs="oneCell">
    <xdr:from>
      <xdr:col>5</xdr:col>
      <xdr:colOff>0</xdr:colOff>
      <xdr:row>98</xdr:row>
      <xdr:rowOff>0</xdr:rowOff>
    </xdr:from>
    <xdr:to>
      <xdr:col>5</xdr:col>
      <xdr:colOff>200025</xdr:colOff>
      <xdr:row>99</xdr:row>
      <xdr:rowOff>38100</xdr:rowOff>
    </xdr:to>
    <xdr:pic>
      <xdr:nvPicPr>
        <xdr:cNvPr id="4253" name="Picture 15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1831300"/>
          <a:ext cx="200025" cy="200025"/>
        </a:xfrm>
        <a:prstGeom prst="rect">
          <a:avLst/>
        </a:prstGeom>
        <a:noFill/>
      </xdr:spPr>
    </xdr:pic>
    <xdr:clientData/>
  </xdr:twoCellAnchor>
  <xdr:twoCellAnchor editAs="oneCell">
    <xdr:from>
      <xdr:col>4</xdr:col>
      <xdr:colOff>0</xdr:colOff>
      <xdr:row>99</xdr:row>
      <xdr:rowOff>0</xdr:rowOff>
    </xdr:from>
    <xdr:to>
      <xdr:col>4</xdr:col>
      <xdr:colOff>200025</xdr:colOff>
      <xdr:row>100</xdr:row>
      <xdr:rowOff>38100</xdr:rowOff>
    </xdr:to>
    <xdr:pic>
      <xdr:nvPicPr>
        <xdr:cNvPr id="4254" name="Picture 15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1993225"/>
          <a:ext cx="200025" cy="200025"/>
        </a:xfrm>
        <a:prstGeom prst="rect">
          <a:avLst/>
        </a:prstGeom>
        <a:noFill/>
      </xdr:spPr>
    </xdr:pic>
    <xdr:clientData/>
  </xdr:twoCellAnchor>
  <xdr:twoCellAnchor editAs="oneCell">
    <xdr:from>
      <xdr:col>5</xdr:col>
      <xdr:colOff>0</xdr:colOff>
      <xdr:row>99</xdr:row>
      <xdr:rowOff>0</xdr:rowOff>
    </xdr:from>
    <xdr:to>
      <xdr:col>5</xdr:col>
      <xdr:colOff>200025</xdr:colOff>
      <xdr:row>100</xdr:row>
      <xdr:rowOff>38100</xdr:rowOff>
    </xdr:to>
    <xdr:pic>
      <xdr:nvPicPr>
        <xdr:cNvPr id="4255" name="Picture 15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1993225"/>
          <a:ext cx="200025" cy="200025"/>
        </a:xfrm>
        <a:prstGeom prst="rect">
          <a:avLst/>
        </a:prstGeom>
        <a:noFill/>
      </xdr:spPr>
    </xdr:pic>
    <xdr:clientData/>
  </xdr:twoCellAnchor>
  <xdr:twoCellAnchor editAs="oneCell">
    <xdr:from>
      <xdr:col>4</xdr:col>
      <xdr:colOff>0</xdr:colOff>
      <xdr:row>100</xdr:row>
      <xdr:rowOff>0</xdr:rowOff>
    </xdr:from>
    <xdr:to>
      <xdr:col>4</xdr:col>
      <xdr:colOff>200025</xdr:colOff>
      <xdr:row>101</xdr:row>
      <xdr:rowOff>38100</xdr:rowOff>
    </xdr:to>
    <xdr:pic>
      <xdr:nvPicPr>
        <xdr:cNvPr id="4256" name="Picture 16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2155150"/>
          <a:ext cx="200025" cy="200025"/>
        </a:xfrm>
        <a:prstGeom prst="rect">
          <a:avLst/>
        </a:prstGeom>
        <a:noFill/>
      </xdr:spPr>
    </xdr:pic>
    <xdr:clientData/>
  </xdr:twoCellAnchor>
  <xdr:twoCellAnchor editAs="oneCell">
    <xdr:from>
      <xdr:col>5</xdr:col>
      <xdr:colOff>0</xdr:colOff>
      <xdr:row>100</xdr:row>
      <xdr:rowOff>0</xdr:rowOff>
    </xdr:from>
    <xdr:to>
      <xdr:col>5</xdr:col>
      <xdr:colOff>200025</xdr:colOff>
      <xdr:row>101</xdr:row>
      <xdr:rowOff>38100</xdr:rowOff>
    </xdr:to>
    <xdr:pic>
      <xdr:nvPicPr>
        <xdr:cNvPr id="4257" name="Picture 16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2155150"/>
          <a:ext cx="200025" cy="200025"/>
        </a:xfrm>
        <a:prstGeom prst="rect">
          <a:avLst/>
        </a:prstGeom>
        <a:noFill/>
      </xdr:spPr>
    </xdr:pic>
    <xdr:clientData/>
  </xdr:twoCellAnchor>
  <xdr:twoCellAnchor editAs="oneCell">
    <xdr:from>
      <xdr:col>4</xdr:col>
      <xdr:colOff>0</xdr:colOff>
      <xdr:row>101</xdr:row>
      <xdr:rowOff>0</xdr:rowOff>
    </xdr:from>
    <xdr:to>
      <xdr:col>4</xdr:col>
      <xdr:colOff>200025</xdr:colOff>
      <xdr:row>102</xdr:row>
      <xdr:rowOff>38100</xdr:rowOff>
    </xdr:to>
    <xdr:pic>
      <xdr:nvPicPr>
        <xdr:cNvPr id="4258" name="Picture 16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2479000"/>
          <a:ext cx="200025" cy="200025"/>
        </a:xfrm>
        <a:prstGeom prst="rect">
          <a:avLst/>
        </a:prstGeom>
        <a:noFill/>
      </xdr:spPr>
    </xdr:pic>
    <xdr:clientData/>
  </xdr:twoCellAnchor>
  <xdr:twoCellAnchor editAs="oneCell">
    <xdr:from>
      <xdr:col>5</xdr:col>
      <xdr:colOff>0</xdr:colOff>
      <xdr:row>101</xdr:row>
      <xdr:rowOff>0</xdr:rowOff>
    </xdr:from>
    <xdr:to>
      <xdr:col>5</xdr:col>
      <xdr:colOff>200025</xdr:colOff>
      <xdr:row>102</xdr:row>
      <xdr:rowOff>38100</xdr:rowOff>
    </xdr:to>
    <xdr:pic>
      <xdr:nvPicPr>
        <xdr:cNvPr id="4259" name="Picture 16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2479000"/>
          <a:ext cx="200025" cy="200025"/>
        </a:xfrm>
        <a:prstGeom prst="rect">
          <a:avLst/>
        </a:prstGeom>
        <a:noFill/>
      </xdr:spPr>
    </xdr:pic>
    <xdr:clientData/>
  </xdr:twoCellAnchor>
  <xdr:twoCellAnchor editAs="oneCell">
    <xdr:from>
      <xdr:col>4</xdr:col>
      <xdr:colOff>0</xdr:colOff>
      <xdr:row>102</xdr:row>
      <xdr:rowOff>0</xdr:rowOff>
    </xdr:from>
    <xdr:to>
      <xdr:col>4</xdr:col>
      <xdr:colOff>200025</xdr:colOff>
      <xdr:row>103</xdr:row>
      <xdr:rowOff>38100</xdr:rowOff>
    </xdr:to>
    <xdr:pic>
      <xdr:nvPicPr>
        <xdr:cNvPr id="4260" name="Picture 16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2640925"/>
          <a:ext cx="200025" cy="200025"/>
        </a:xfrm>
        <a:prstGeom prst="rect">
          <a:avLst/>
        </a:prstGeom>
        <a:noFill/>
      </xdr:spPr>
    </xdr:pic>
    <xdr:clientData/>
  </xdr:twoCellAnchor>
  <xdr:twoCellAnchor editAs="oneCell">
    <xdr:from>
      <xdr:col>5</xdr:col>
      <xdr:colOff>0</xdr:colOff>
      <xdr:row>102</xdr:row>
      <xdr:rowOff>0</xdr:rowOff>
    </xdr:from>
    <xdr:to>
      <xdr:col>5</xdr:col>
      <xdr:colOff>200025</xdr:colOff>
      <xdr:row>103</xdr:row>
      <xdr:rowOff>38100</xdr:rowOff>
    </xdr:to>
    <xdr:pic>
      <xdr:nvPicPr>
        <xdr:cNvPr id="4261" name="Picture 16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2640925"/>
          <a:ext cx="200025" cy="200025"/>
        </a:xfrm>
        <a:prstGeom prst="rect">
          <a:avLst/>
        </a:prstGeom>
        <a:noFill/>
      </xdr:spPr>
    </xdr:pic>
    <xdr:clientData/>
  </xdr:twoCellAnchor>
  <xdr:twoCellAnchor editAs="oneCell">
    <xdr:from>
      <xdr:col>4</xdr:col>
      <xdr:colOff>0</xdr:colOff>
      <xdr:row>103</xdr:row>
      <xdr:rowOff>0</xdr:rowOff>
    </xdr:from>
    <xdr:to>
      <xdr:col>4</xdr:col>
      <xdr:colOff>200025</xdr:colOff>
      <xdr:row>104</xdr:row>
      <xdr:rowOff>38100</xdr:rowOff>
    </xdr:to>
    <xdr:pic>
      <xdr:nvPicPr>
        <xdr:cNvPr id="4262" name="Picture 16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2964775"/>
          <a:ext cx="200025" cy="200025"/>
        </a:xfrm>
        <a:prstGeom prst="rect">
          <a:avLst/>
        </a:prstGeom>
        <a:noFill/>
      </xdr:spPr>
    </xdr:pic>
    <xdr:clientData/>
  </xdr:twoCellAnchor>
  <xdr:twoCellAnchor editAs="oneCell">
    <xdr:from>
      <xdr:col>5</xdr:col>
      <xdr:colOff>0</xdr:colOff>
      <xdr:row>103</xdr:row>
      <xdr:rowOff>0</xdr:rowOff>
    </xdr:from>
    <xdr:to>
      <xdr:col>5</xdr:col>
      <xdr:colOff>200025</xdr:colOff>
      <xdr:row>104</xdr:row>
      <xdr:rowOff>38100</xdr:rowOff>
    </xdr:to>
    <xdr:pic>
      <xdr:nvPicPr>
        <xdr:cNvPr id="4263" name="Picture 16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2964775"/>
          <a:ext cx="200025" cy="200025"/>
        </a:xfrm>
        <a:prstGeom prst="rect">
          <a:avLst/>
        </a:prstGeom>
        <a:noFill/>
      </xdr:spPr>
    </xdr:pic>
    <xdr:clientData/>
  </xdr:twoCellAnchor>
  <xdr:twoCellAnchor editAs="oneCell">
    <xdr:from>
      <xdr:col>4</xdr:col>
      <xdr:colOff>0</xdr:colOff>
      <xdr:row>104</xdr:row>
      <xdr:rowOff>0</xdr:rowOff>
    </xdr:from>
    <xdr:to>
      <xdr:col>4</xdr:col>
      <xdr:colOff>200025</xdr:colOff>
      <xdr:row>105</xdr:row>
      <xdr:rowOff>38100</xdr:rowOff>
    </xdr:to>
    <xdr:pic>
      <xdr:nvPicPr>
        <xdr:cNvPr id="4264" name="Picture 16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3126700"/>
          <a:ext cx="200025" cy="200025"/>
        </a:xfrm>
        <a:prstGeom prst="rect">
          <a:avLst/>
        </a:prstGeom>
        <a:noFill/>
      </xdr:spPr>
    </xdr:pic>
    <xdr:clientData/>
  </xdr:twoCellAnchor>
  <xdr:twoCellAnchor editAs="oneCell">
    <xdr:from>
      <xdr:col>5</xdr:col>
      <xdr:colOff>0</xdr:colOff>
      <xdr:row>104</xdr:row>
      <xdr:rowOff>0</xdr:rowOff>
    </xdr:from>
    <xdr:to>
      <xdr:col>5</xdr:col>
      <xdr:colOff>200025</xdr:colOff>
      <xdr:row>105</xdr:row>
      <xdr:rowOff>38100</xdr:rowOff>
    </xdr:to>
    <xdr:pic>
      <xdr:nvPicPr>
        <xdr:cNvPr id="4265" name="Picture 16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3126700"/>
          <a:ext cx="200025" cy="200025"/>
        </a:xfrm>
        <a:prstGeom prst="rect">
          <a:avLst/>
        </a:prstGeom>
        <a:noFill/>
      </xdr:spPr>
    </xdr:pic>
    <xdr:clientData/>
  </xdr:twoCellAnchor>
  <xdr:twoCellAnchor editAs="oneCell">
    <xdr:from>
      <xdr:col>4</xdr:col>
      <xdr:colOff>0</xdr:colOff>
      <xdr:row>105</xdr:row>
      <xdr:rowOff>0</xdr:rowOff>
    </xdr:from>
    <xdr:to>
      <xdr:col>4</xdr:col>
      <xdr:colOff>200025</xdr:colOff>
      <xdr:row>106</xdr:row>
      <xdr:rowOff>38100</xdr:rowOff>
    </xdr:to>
    <xdr:pic>
      <xdr:nvPicPr>
        <xdr:cNvPr id="4266" name="Picture 17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3288625"/>
          <a:ext cx="200025" cy="200025"/>
        </a:xfrm>
        <a:prstGeom prst="rect">
          <a:avLst/>
        </a:prstGeom>
        <a:noFill/>
      </xdr:spPr>
    </xdr:pic>
    <xdr:clientData/>
  </xdr:twoCellAnchor>
  <xdr:twoCellAnchor editAs="oneCell">
    <xdr:from>
      <xdr:col>5</xdr:col>
      <xdr:colOff>0</xdr:colOff>
      <xdr:row>105</xdr:row>
      <xdr:rowOff>0</xdr:rowOff>
    </xdr:from>
    <xdr:to>
      <xdr:col>5</xdr:col>
      <xdr:colOff>200025</xdr:colOff>
      <xdr:row>106</xdr:row>
      <xdr:rowOff>38100</xdr:rowOff>
    </xdr:to>
    <xdr:pic>
      <xdr:nvPicPr>
        <xdr:cNvPr id="4267" name="Picture 17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3288625"/>
          <a:ext cx="200025" cy="200025"/>
        </a:xfrm>
        <a:prstGeom prst="rect">
          <a:avLst/>
        </a:prstGeom>
        <a:noFill/>
      </xdr:spPr>
    </xdr:pic>
    <xdr:clientData/>
  </xdr:twoCellAnchor>
  <xdr:twoCellAnchor editAs="oneCell">
    <xdr:from>
      <xdr:col>4</xdr:col>
      <xdr:colOff>0</xdr:colOff>
      <xdr:row>106</xdr:row>
      <xdr:rowOff>0</xdr:rowOff>
    </xdr:from>
    <xdr:to>
      <xdr:col>4</xdr:col>
      <xdr:colOff>200025</xdr:colOff>
      <xdr:row>107</xdr:row>
      <xdr:rowOff>38100</xdr:rowOff>
    </xdr:to>
    <xdr:pic>
      <xdr:nvPicPr>
        <xdr:cNvPr id="4268" name="Picture 17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3450550"/>
          <a:ext cx="200025" cy="200025"/>
        </a:xfrm>
        <a:prstGeom prst="rect">
          <a:avLst/>
        </a:prstGeom>
        <a:noFill/>
      </xdr:spPr>
    </xdr:pic>
    <xdr:clientData/>
  </xdr:twoCellAnchor>
  <xdr:twoCellAnchor editAs="oneCell">
    <xdr:from>
      <xdr:col>5</xdr:col>
      <xdr:colOff>0</xdr:colOff>
      <xdr:row>106</xdr:row>
      <xdr:rowOff>0</xdr:rowOff>
    </xdr:from>
    <xdr:to>
      <xdr:col>5</xdr:col>
      <xdr:colOff>200025</xdr:colOff>
      <xdr:row>107</xdr:row>
      <xdr:rowOff>38100</xdr:rowOff>
    </xdr:to>
    <xdr:pic>
      <xdr:nvPicPr>
        <xdr:cNvPr id="4269" name="Picture 17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3450550"/>
          <a:ext cx="200025" cy="200025"/>
        </a:xfrm>
        <a:prstGeom prst="rect">
          <a:avLst/>
        </a:prstGeom>
        <a:noFill/>
      </xdr:spPr>
    </xdr:pic>
    <xdr:clientData/>
  </xdr:twoCellAnchor>
  <xdr:twoCellAnchor editAs="oneCell">
    <xdr:from>
      <xdr:col>4</xdr:col>
      <xdr:colOff>0</xdr:colOff>
      <xdr:row>107</xdr:row>
      <xdr:rowOff>0</xdr:rowOff>
    </xdr:from>
    <xdr:to>
      <xdr:col>4</xdr:col>
      <xdr:colOff>200025</xdr:colOff>
      <xdr:row>108</xdr:row>
      <xdr:rowOff>38100</xdr:rowOff>
    </xdr:to>
    <xdr:pic>
      <xdr:nvPicPr>
        <xdr:cNvPr id="4270" name="Picture 17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3774400"/>
          <a:ext cx="200025" cy="200025"/>
        </a:xfrm>
        <a:prstGeom prst="rect">
          <a:avLst/>
        </a:prstGeom>
        <a:noFill/>
      </xdr:spPr>
    </xdr:pic>
    <xdr:clientData/>
  </xdr:twoCellAnchor>
  <xdr:twoCellAnchor editAs="oneCell">
    <xdr:from>
      <xdr:col>5</xdr:col>
      <xdr:colOff>0</xdr:colOff>
      <xdr:row>107</xdr:row>
      <xdr:rowOff>0</xdr:rowOff>
    </xdr:from>
    <xdr:to>
      <xdr:col>5</xdr:col>
      <xdr:colOff>200025</xdr:colOff>
      <xdr:row>108</xdr:row>
      <xdr:rowOff>38100</xdr:rowOff>
    </xdr:to>
    <xdr:pic>
      <xdr:nvPicPr>
        <xdr:cNvPr id="4271" name="Picture 17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3774400"/>
          <a:ext cx="200025" cy="200025"/>
        </a:xfrm>
        <a:prstGeom prst="rect">
          <a:avLst/>
        </a:prstGeom>
        <a:noFill/>
      </xdr:spPr>
    </xdr:pic>
    <xdr:clientData/>
  </xdr:twoCellAnchor>
  <xdr:twoCellAnchor editAs="oneCell">
    <xdr:from>
      <xdr:col>4</xdr:col>
      <xdr:colOff>0</xdr:colOff>
      <xdr:row>108</xdr:row>
      <xdr:rowOff>0</xdr:rowOff>
    </xdr:from>
    <xdr:to>
      <xdr:col>4</xdr:col>
      <xdr:colOff>200025</xdr:colOff>
      <xdr:row>109</xdr:row>
      <xdr:rowOff>38100</xdr:rowOff>
    </xdr:to>
    <xdr:pic>
      <xdr:nvPicPr>
        <xdr:cNvPr id="4272" name="Picture 17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3936325"/>
          <a:ext cx="200025" cy="200025"/>
        </a:xfrm>
        <a:prstGeom prst="rect">
          <a:avLst/>
        </a:prstGeom>
        <a:noFill/>
      </xdr:spPr>
    </xdr:pic>
    <xdr:clientData/>
  </xdr:twoCellAnchor>
  <xdr:twoCellAnchor editAs="oneCell">
    <xdr:from>
      <xdr:col>5</xdr:col>
      <xdr:colOff>0</xdr:colOff>
      <xdr:row>108</xdr:row>
      <xdr:rowOff>0</xdr:rowOff>
    </xdr:from>
    <xdr:to>
      <xdr:col>5</xdr:col>
      <xdr:colOff>200025</xdr:colOff>
      <xdr:row>109</xdr:row>
      <xdr:rowOff>38100</xdr:rowOff>
    </xdr:to>
    <xdr:pic>
      <xdr:nvPicPr>
        <xdr:cNvPr id="4273" name="Picture 17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3936325"/>
          <a:ext cx="200025" cy="200025"/>
        </a:xfrm>
        <a:prstGeom prst="rect">
          <a:avLst/>
        </a:prstGeom>
        <a:noFill/>
      </xdr:spPr>
    </xdr:pic>
    <xdr:clientData/>
  </xdr:twoCellAnchor>
  <xdr:twoCellAnchor editAs="oneCell">
    <xdr:from>
      <xdr:col>4</xdr:col>
      <xdr:colOff>0</xdr:colOff>
      <xdr:row>109</xdr:row>
      <xdr:rowOff>0</xdr:rowOff>
    </xdr:from>
    <xdr:to>
      <xdr:col>4</xdr:col>
      <xdr:colOff>200025</xdr:colOff>
      <xdr:row>110</xdr:row>
      <xdr:rowOff>38100</xdr:rowOff>
    </xdr:to>
    <xdr:pic>
      <xdr:nvPicPr>
        <xdr:cNvPr id="4274" name="Picture 178"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24260175"/>
          <a:ext cx="200025" cy="200025"/>
        </a:xfrm>
        <a:prstGeom prst="rect">
          <a:avLst/>
        </a:prstGeom>
        <a:noFill/>
      </xdr:spPr>
    </xdr:pic>
    <xdr:clientData/>
  </xdr:twoCellAnchor>
  <xdr:twoCellAnchor editAs="oneCell">
    <xdr:from>
      <xdr:col>5</xdr:col>
      <xdr:colOff>0</xdr:colOff>
      <xdr:row>109</xdr:row>
      <xdr:rowOff>0</xdr:rowOff>
    </xdr:from>
    <xdr:to>
      <xdr:col>5</xdr:col>
      <xdr:colOff>200025</xdr:colOff>
      <xdr:row>110</xdr:row>
      <xdr:rowOff>38100</xdr:rowOff>
    </xdr:to>
    <xdr:pic>
      <xdr:nvPicPr>
        <xdr:cNvPr id="4275" name="Picture 17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4260175"/>
          <a:ext cx="200025" cy="200025"/>
        </a:xfrm>
        <a:prstGeom prst="rect">
          <a:avLst/>
        </a:prstGeom>
        <a:noFill/>
      </xdr:spPr>
    </xdr:pic>
    <xdr:clientData/>
  </xdr:twoCellAnchor>
  <xdr:twoCellAnchor editAs="oneCell">
    <xdr:from>
      <xdr:col>4</xdr:col>
      <xdr:colOff>0</xdr:colOff>
      <xdr:row>110</xdr:row>
      <xdr:rowOff>0</xdr:rowOff>
    </xdr:from>
    <xdr:to>
      <xdr:col>4</xdr:col>
      <xdr:colOff>200025</xdr:colOff>
      <xdr:row>111</xdr:row>
      <xdr:rowOff>38100</xdr:rowOff>
    </xdr:to>
    <xdr:pic>
      <xdr:nvPicPr>
        <xdr:cNvPr id="4276" name="Picture 18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4422100"/>
          <a:ext cx="200025" cy="200025"/>
        </a:xfrm>
        <a:prstGeom prst="rect">
          <a:avLst/>
        </a:prstGeom>
        <a:noFill/>
      </xdr:spPr>
    </xdr:pic>
    <xdr:clientData/>
  </xdr:twoCellAnchor>
  <xdr:twoCellAnchor editAs="oneCell">
    <xdr:from>
      <xdr:col>5</xdr:col>
      <xdr:colOff>0</xdr:colOff>
      <xdr:row>110</xdr:row>
      <xdr:rowOff>0</xdr:rowOff>
    </xdr:from>
    <xdr:to>
      <xdr:col>5</xdr:col>
      <xdr:colOff>200025</xdr:colOff>
      <xdr:row>111</xdr:row>
      <xdr:rowOff>38100</xdr:rowOff>
    </xdr:to>
    <xdr:pic>
      <xdr:nvPicPr>
        <xdr:cNvPr id="4277" name="Picture 18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4422100"/>
          <a:ext cx="200025" cy="200025"/>
        </a:xfrm>
        <a:prstGeom prst="rect">
          <a:avLst/>
        </a:prstGeom>
        <a:noFill/>
      </xdr:spPr>
    </xdr:pic>
    <xdr:clientData/>
  </xdr:twoCellAnchor>
  <xdr:twoCellAnchor editAs="oneCell">
    <xdr:from>
      <xdr:col>4</xdr:col>
      <xdr:colOff>0</xdr:colOff>
      <xdr:row>111</xdr:row>
      <xdr:rowOff>0</xdr:rowOff>
    </xdr:from>
    <xdr:to>
      <xdr:col>4</xdr:col>
      <xdr:colOff>200025</xdr:colOff>
      <xdr:row>112</xdr:row>
      <xdr:rowOff>38100</xdr:rowOff>
    </xdr:to>
    <xdr:pic>
      <xdr:nvPicPr>
        <xdr:cNvPr id="4278" name="Picture 18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4745950"/>
          <a:ext cx="200025" cy="200025"/>
        </a:xfrm>
        <a:prstGeom prst="rect">
          <a:avLst/>
        </a:prstGeom>
        <a:noFill/>
      </xdr:spPr>
    </xdr:pic>
    <xdr:clientData/>
  </xdr:twoCellAnchor>
  <xdr:twoCellAnchor editAs="oneCell">
    <xdr:from>
      <xdr:col>5</xdr:col>
      <xdr:colOff>0</xdr:colOff>
      <xdr:row>111</xdr:row>
      <xdr:rowOff>0</xdr:rowOff>
    </xdr:from>
    <xdr:to>
      <xdr:col>5</xdr:col>
      <xdr:colOff>200025</xdr:colOff>
      <xdr:row>112</xdr:row>
      <xdr:rowOff>38100</xdr:rowOff>
    </xdr:to>
    <xdr:pic>
      <xdr:nvPicPr>
        <xdr:cNvPr id="4279" name="Picture 18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4745950"/>
          <a:ext cx="200025" cy="200025"/>
        </a:xfrm>
        <a:prstGeom prst="rect">
          <a:avLst/>
        </a:prstGeom>
        <a:noFill/>
      </xdr:spPr>
    </xdr:pic>
    <xdr:clientData/>
  </xdr:twoCellAnchor>
  <xdr:twoCellAnchor editAs="oneCell">
    <xdr:from>
      <xdr:col>4</xdr:col>
      <xdr:colOff>0</xdr:colOff>
      <xdr:row>112</xdr:row>
      <xdr:rowOff>0</xdr:rowOff>
    </xdr:from>
    <xdr:to>
      <xdr:col>4</xdr:col>
      <xdr:colOff>200025</xdr:colOff>
      <xdr:row>113</xdr:row>
      <xdr:rowOff>38100</xdr:rowOff>
    </xdr:to>
    <xdr:pic>
      <xdr:nvPicPr>
        <xdr:cNvPr id="4280" name="Picture 18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4907875"/>
          <a:ext cx="200025" cy="200025"/>
        </a:xfrm>
        <a:prstGeom prst="rect">
          <a:avLst/>
        </a:prstGeom>
        <a:noFill/>
      </xdr:spPr>
    </xdr:pic>
    <xdr:clientData/>
  </xdr:twoCellAnchor>
  <xdr:twoCellAnchor editAs="oneCell">
    <xdr:from>
      <xdr:col>5</xdr:col>
      <xdr:colOff>0</xdr:colOff>
      <xdr:row>112</xdr:row>
      <xdr:rowOff>0</xdr:rowOff>
    </xdr:from>
    <xdr:to>
      <xdr:col>5</xdr:col>
      <xdr:colOff>200025</xdr:colOff>
      <xdr:row>113</xdr:row>
      <xdr:rowOff>38100</xdr:rowOff>
    </xdr:to>
    <xdr:pic>
      <xdr:nvPicPr>
        <xdr:cNvPr id="4281" name="Picture 18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4907875"/>
          <a:ext cx="200025" cy="200025"/>
        </a:xfrm>
        <a:prstGeom prst="rect">
          <a:avLst/>
        </a:prstGeom>
        <a:noFill/>
      </xdr:spPr>
    </xdr:pic>
    <xdr:clientData/>
  </xdr:twoCellAnchor>
  <xdr:twoCellAnchor editAs="oneCell">
    <xdr:from>
      <xdr:col>4</xdr:col>
      <xdr:colOff>0</xdr:colOff>
      <xdr:row>113</xdr:row>
      <xdr:rowOff>0</xdr:rowOff>
    </xdr:from>
    <xdr:to>
      <xdr:col>4</xdr:col>
      <xdr:colOff>200025</xdr:colOff>
      <xdr:row>114</xdr:row>
      <xdr:rowOff>38100</xdr:rowOff>
    </xdr:to>
    <xdr:pic>
      <xdr:nvPicPr>
        <xdr:cNvPr id="4282" name="Picture 18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5069800"/>
          <a:ext cx="200025" cy="200025"/>
        </a:xfrm>
        <a:prstGeom prst="rect">
          <a:avLst/>
        </a:prstGeom>
        <a:noFill/>
      </xdr:spPr>
    </xdr:pic>
    <xdr:clientData/>
  </xdr:twoCellAnchor>
  <xdr:twoCellAnchor editAs="oneCell">
    <xdr:from>
      <xdr:col>5</xdr:col>
      <xdr:colOff>0</xdr:colOff>
      <xdr:row>113</xdr:row>
      <xdr:rowOff>0</xdr:rowOff>
    </xdr:from>
    <xdr:to>
      <xdr:col>5</xdr:col>
      <xdr:colOff>200025</xdr:colOff>
      <xdr:row>114</xdr:row>
      <xdr:rowOff>38100</xdr:rowOff>
    </xdr:to>
    <xdr:pic>
      <xdr:nvPicPr>
        <xdr:cNvPr id="4283" name="Picture 18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5069800"/>
          <a:ext cx="200025" cy="200025"/>
        </a:xfrm>
        <a:prstGeom prst="rect">
          <a:avLst/>
        </a:prstGeom>
        <a:noFill/>
      </xdr:spPr>
    </xdr:pic>
    <xdr:clientData/>
  </xdr:twoCellAnchor>
  <xdr:twoCellAnchor editAs="oneCell">
    <xdr:from>
      <xdr:col>4</xdr:col>
      <xdr:colOff>0</xdr:colOff>
      <xdr:row>114</xdr:row>
      <xdr:rowOff>0</xdr:rowOff>
    </xdr:from>
    <xdr:to>
      <xdr:col>4</xdr:col>
      <xdr:colOff>200025</xdr:colOff>
      <xdr:row>115</xdr:row>
      <xdr:rowOff>38100</xdr:rowOff>
    </xdr:to>
    <xdr:pic>
      <xdr:nvPicPr>
        <xdr:cNvPr id="4284" name="Picture 18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5555575"/>
          <a:ext cx="200025" cy="200025"/>
        </a:xfrm>
        <a:prstGeom prst="rect">
          <a:avLst/>
        </a:prstGeom>
        <a:noFill/>
      </xdr:spPr>
    </xdr:pic>
    <xdr:clientData/>
  </xdr:twoCellAnchor>
  <xdr:twoCellAnchor editAs="oneCell">
    <xdr:from>
      <xdr:col>5</xdr:col>
      <xdr:colOff>0</xdr:colOff>
      <xdr:row>114</xdr:row>
      <xdr:rowOff>0</xdr:rowOff>
    </xdr:from>
    <xdr:to>
      <xdr:col>5</xdr:col>
      <xdr:colOff>200025</xdr:colOff>
      <xdr:row>115</xdr:row>
      <xdr:rowOff>38100</xdr:rowOff>
    </xdr:to>
    <xdr:pic>
      <xdr:nvPicPr>
        <xdr:cNvPr id="4285" name="Picture 18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5555575"/>
          <a:ext cx="200025" cy="200025"/>
        </a:xfrm>
        <a:prstGeom prst="rect">
          <a:avLst/>
        </a:prstGeom>
        <a:noFill/>
      </xdr:spPr>
    </xdr:pic>
    <xdr:clientData/>
  </xdr:twoCellAnchor>
  <xdr:twoCellAnchor editAs="oneCell">
    <xdr:from>
      <xdr:col>4</xdr:col>
      <xdr:colOff>0</xdr:colOff>
      <xdr:row>115</xdr:row>
      <xdr:rowOff>0</xdr:rowOff>
    </xdr:from>
    <xdr:to>
      <xdr:col>4</xdr:col>
      <xdr:colOff>200025</xdr:colOff>
      <xdr:row>116</xdr:row>
      <xdr:rowOff>38100</xdr:rowOff>
    </xdr:to>
    <xdr:pic>
      <xdr:nvPicPr>
        <xdr:cNvPr id="4286" name="Picture 19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5717500"/>
          <a:ext cx="200025" cy="200025"/>
        </a:xfrm>
        <a:prstGeom prst="rect">
          <a:avLst/>
        </a:prstGeom>
        <a:noFill/>
      </xdr:spPr>
    </xdr:pic>
    <xdr:clientData/>
  </xdr:twoCellAnchor>
  <xdr:twoCellAnchor editAs="oneCell">
    <xdr:from>
      <xdr:col>5</xdr:col>
      <xdr:colOff>0</xdr:colOff>
      <xdr:row>115</xdr:row>
      <xdr:rowOff>0</xdr:rowOff>
    </xdr:from>
    <xdr:to>
      <xdr:col>5</xdr:col>
      <xdr:colOff>200025</xdr:colOff>
      <xdr:row>116</xdr:row>
      <xdr:rowOff>38100</xdr:rowOff>
    </xdr:to>
    <xdr:pic>
      <xdr:nvPicPr>
        <xdr:cNvPr id="4287" name="Picture 19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5717500"/>
          <a:ext cx="200025" cy="200025"/>
        </a:xfrm>
        <a:prstGeom prst="rect">
          <a:avLst/>
        </a:prstGeom>
        <a:noFill/>
      </xdr:spPr>
    </xdr:pic>
    <xdr:clientData/>
  </xdr:twoCellAnchor>
  <xdr:twoCellAnchor editAs="oneCell">
    <xdr:from>
      <xdr:col>4</xdr:col>
      <xdr:colOff>0</xdr:colOff>
      <xdr:row>116</xdr:row>
      <xdr:rowOff>0</xdr:rowOff>
    </xdr:from>
    <xdr:to>
      <xdr:col>4</xdr:col>
      <xdr:colOff>200025</xdr:colOff>
      <xdr:row>117</xdr:row>
      <xdr:rowOff>38100</xdr:rowOff>
    </xdr:to>
    <xdr:pic>
      <xdr:nvPicPr>
        <xdr:cNvPr id="4288" name="Picture 192"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25879425"/>
          <a:ext cx="200025" cy="200025"/>
        </a:xfrm>
        <a:prstGeom prst="rect">
          <a:avLst/>
        </a:prstGeom>
        <a:noFill/>
      </xdr:spPr>
    </xdr:pic>
    <xdr:clientData/>
  </xdr:twoCellAnchor>
  <xdr:twoCellAnchor editAs="oneCell">
    <xdr:from>
      <xdr:col>5</xdr:col>
      <xdr:colOff>0</xdr:colOff>
      <xdr:row>116</xdr:row>
      <xdr:rowOff>0</xdr:rowOff>
    </xdr:from>
    <xdr:to>
      <xdr:col>5</xdr:col>
      <xdr:colOff>200025</xdr:colOff>
      <xdr:row>117</xdr:row>
      <xdr:rowOff>38100</xdr:rowOff>
    </xdr:to>
    <xdr:pic>
      <xdr:nvPicPr>
        <xdr:cNvPr id="4289" name="Picture 19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5879425"/>
          <a:ext cx="200025" cy="200025"/>
        </a:xfrm>
        <a:prstGeom prst="rect">
          <a:avLst/>
        </a:prstGeom>
        <a:noFill/>
      </xdr:spPr>
    </xdr:pic>
    <xdr:clientData/>
  </xdr:twoCellAnchor>
  <xdr:twoCellAnchor editAs="oneCell">
    <xdr:from>
      <xdr:col>4</xdr:col>
      <xdr:colOff>0</xdr:colOff>
      <xdr:row>117</xdr:row>
      <xdr:rowOff>0</xdr:rowOff>
    </xdr:from>
    <xdr:to>
      <xdr:col>4</xdr:col>
      <xdr:colOff>200025</xdr:colOff>
      <xdr:row>118</xdr:row>
      <xdr:rowOff>38100</xdr:rowOff>
    </xdr:to>
    <xdr:pic>
      <xdr:nvPicPr>
        <xdr:cNvPr id="4290" name="Picture 19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6041350"/>
          <a:ext cx="200025" cy="200025"/>
        </a:xfrm>
        <a:prstGeom prst="rect">
          <a:avLst/>
        </a:prstGeom>
        <a:noFill/>
      </xdr:spPr>
    </xdr:pic>
    <xdr:clientData/>
  </xdr:twoCellAnchor>
  <xdr:twoCellAnchor editAs="oneCell">
    <xdr:from>
      <xdr:col>5</xdr:col>
      <xdr:colOff>0</xdr:colOff>
      <xdr:row>117</xdr:row>
      <xdr:rowOff>0</xdr:rowOff>
    </xdr:from>
    <xdr:to>
      <xdr:col>5</xdr:col>
      <xdr:colOff>200025</xdr:colOff>
      <xdr:row>118</xdr:row>
      <xdr:rowOff>38100</xdr:rowOff>
    </xdr:to>
    <xdr:pic>
      <xdr:nvPicPr>
        <xdr:cNvPr id="4291" name="Picture 19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6041350"/>
          <a:ext cx="200025" cy="200025"/>
        </a:xfrm>
        <a:prstGeom prst="rect">
          <a:avLst/>
        </a:prstGeom>
        <a:noFill/>
      </xdr:spPr>
    </xdr:pic>
    <xdr:clientData/>
  </xdr:twoCellAnchor>
  <xdr:twoCellAnchor editAs="oneCell">
    <xdr:from>
      <xdr:col>4</xdr:col>
      <xdr:colOff>0</xdr:colOff>
      <xdr:row>118</xdr:row>
      <xdr:rowOff>0</xdr:rowOff>
    </xdr:from>
    <xdr:to>
      <xdr:col>4</xdr:col>
      <xdr:colOff>200025</xdr:colOff>
      <xdr:row>119</xdr:row>
      <xdr:rowOff>38100</xdr:rowOff>
    </xdr:to>
    <xdr:pic>
      <xdr:nvPicPr>
        <xdr:cNvPr id="4292" name="Picture 19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6203275"/>
          <a:ext cx="200025" cy="200025"/>
        </a:xfrm>
        <a:prstGeom prst="rect">
          <a:avLst/>
        </a:prstGeom>
        <a:noFill/>
      </xdr:spPr>
    </xdr:pic>
    <xdr:clientData/>
  </xdr:twoCellAnchor>
  <xdr:twoCellAnchor editAs="oneCell">
    <xdr:from>
      <xdr:col>5</xdr:col>
      <xdr:colOff>0</xdr:colOff>
      <xdr:row>118</xdr:row>
      <xdr:rowOff>0</xdr:rowOff>
    </xdr:from>
    <xdr:to>
      <xdr:col>5</xdr:col>
      <xdr:colOff>200025</xdr:colOff>
      <xdr:row>119</xdr:row>
      <xdr:rowOff>38100</xdr:rowOff>
    </xdr:to>
    <xdr:pic>
      <xdr:nvPicPr>
        <xdr:cNvPr id="4293" name="Picture 19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6203275"/>
          <a:ext cx="200025" cy="200025"/>
        </a:xfrm>
        <a:prstGeom prst="rect">
          <a:avLst/>
        </a:prstGeom>
        <a:noFill/>
      </xdr:spPr>
    </xdr:pic>
    <xdr:clientData/>
  </xdr:twoCellAnchor>
  <xdr:twoCellAnchor editAs="oneCell">
    <xdr:from>
      <xdr:col>4</xdr:col>
      <xdr:colOff>0</xdr:colOff>
      <xdr:row>119</xdr:row>
      <xdr:rowOff>0</xdr:rowOff>
    </xdr:from>
    <xdr:to>
      <xdr:col>4</xdr:col>
      <xdr:colOff>200025</xdr:colOff>
      <xdr:row>120</xdr:row>
      <xdr:rowOff>38100</xdr:rowOff>
    </xdr:to>
    <xdr:pic>
      <xdr:nvPicPr>
        <xdr:cNvPr id="4294" name="Picture 19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6365200"/>
          <a:ext cx="200025" cy="200025"/>
        </a:xfrm>
        <a:prstGeom prst="rect">
          <a:avLst/>
        </a:prstGeom>
        <a:noFill/>
      </xdr:spPr>
    </xdr:pic>
    <xdr:clientData/>
  </xdr:twoCellAnchor>
  <xdr:twoCellAnchor editAs="oneCell">
    <xdr:from>
      <xdr:col>5</xdr:col>
      <xdr:colOff>0</xdr:colOff>
      <xdr:row>119</xdr:row>
      <xdr:rowOff>0</xdr:rowOff>
    </xdr:from>
    <xdr:to>
      <xdr:col>5</xdr:col>
      <xdr:colOff>200025</xdr:colOff>
      <xdr:row>120</xdr:row>
      <xdr:rowOff>38100</xdr:rowOff>
    </xdr:to>
    <xdr:pic>
      <xdr:nvPicPr>
        <xdr:cNvPr id="4295" name="Picture 19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6365200"/>
          <a:ext cx="200025" cy="200025"/>
        </a:xfrm>
        <a:prstGeom prst="rect">
          <a:avLst/>
        </a:prstGeom>
        <a:noFill/>
      </xdr:spPr>
    </xdr:pic>
    <xdr:clientData/>
  </xdr:twoCellAnchor>
  <xdr:twoCellAnchor editAs="oneCell">
    <xdr:from>
      <xdr:col>4</xdr:col>
      <xdr:colOff>0</xdr:colOff>
      <xdr:row>120</xdr:row>
      <xdr:rowOff>0</xdr:rowOff>
    </xdr:from>
    <xdr:to>
      <xdr:col>4</xdr:col>
      <xdr:colOff>200025</xdr:colOff>
      <xdr:row>121</xdr:row>
      <xdr:rowOff>38100</xdr:rowOff>
    </xdr:to>
    <xdr:pic>
      <xdr:nvPicPr>
        <xdr:cNvPr id="4296" name="Picture 20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6850975"/>
          <a:ext cx="200025" cy="200025"/>
        </a:xfrm>
        <a:prstGeom prst="rect">
          <a:avLst/>
        </a:prstGeom>
        <a:noFill/>
      </xdr:spPr>
    </xdr:pic>
    <xdr:clientData/>
  </xdr:twoCellAnchor>
  <xdr:twoCellAnchor editAs="oneCell">
    <xdr:from>
      <xdr:col>5</xdr:col>
      <xdr:colOff>0</xdr:colOff>
      <xdr:row>120</xdr:row>
      <xdr:rowOff>0</xdr:rowOff>
    </xdr:from>
    <xdr:to>
      <xdr:col>5</xdr:col>
      <xdr:colOff>200025</xdr:colOff>
      <xdr:row>121</xdr:row>
      <xdr:rowOff>38100</xdr:rowOff>
    </xdr:to>
    <xdr:pic>
      <xdr:nvPicPr>
        <xdr:cNvPr id="4297" name="Picture 20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6850975"/>
          <a:ext cx="200025" cy="200025"/>
        </a:xfrm>
        <a:prstGeom prst="rect">
          <a:avLst/>
        </a:prstGeom>
        <a:noFill/>
      </xdr:spPr>
    </xdr:pic>
    <xdr:clientData/>
  </xdr:twoCellAnchor>
  <xdr:twoCellAnchor editAs="oneCell">
    <xdr:from>
      <xdr:col>4</xdr:col>
      <xdr:colOff>0</xdr:colOff>
      <xdr:row>121</xdr:row>
      <xdr:rowOff>0</xdr:rowOff>
    </xdr:from>
    <xdr:to>
      <xdr:col>4</xdr:col>
      <xdr:colOff>200025</xdr:colOff>
      <xdr:row>122</xdr:row>
      <xdr:rowOff>38100</xdr:rowOff>
    </xdr:to>
    <xdr:pic>
      <xdr:nvPicPr>
        <xdr:cNvPr id="4298" name="Picture 20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7012900"/>
          <a:ext cx="200025" cy="200025"/>
        </a:xfrm>
        <a:prstGeom prst="rect">
          <a:avLst/>
        </a:prstGeom>
        <a:noFill/>
      </xdr:spPr>
    </xdr:pic>
    <xdr:clientData/>
  </xdr:twoCellAnchor>
  <xdr:twoCellAnchor editAs="oneCell">
    <xdr:from>
      <xdr:col>5</xdr:col>
      <xdr:colOff>0</xdr:colOff>
      <xdr:row>121</xdr:row>
      <xdr:rowOff>0</xdr:rowOff>
    </xdr:from>
    <xdr:to>
      <xdr:col>5</xdr:col>
      <xdr:colOff>200025</xdr:colOff>
      <xdr:row>122</xdr:row>
      <xdr:rowOff>38100</xdr:rowOff>
    </xdr:to>
    <xdr:pic>
      <xdr:nvPicPr>
        <xdr:cNvPr id="4299" name="Picture 20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7012900"/>
          <a:ext cx="200025" cy="200025"/>
        </a:xfrm>
        <a:prstGeom prst="rect">
          <a:avLst/>
        </a:prstGeom>
        <a:noFill/>
      </xdr:spPr>
    </xdr:pic>
    <xdr:clientData/>
  </xdr:twoCellAnchor>
  <xdr:twoCellAnchor editAs="oneCell">
    <xdr:from>
      <xdr:col>4</xdr:col>
      <xdr:colOff>0</xdr:colOff>
      <xdr:row>122</xdr:row>
      <xdr:rowOff>0</xdr:rowOff>
    </xdr:from>
    <xdr:to>
      <xdr:col>4</xdr:col>
      <xdr:colOff>200025</xdr:colOff>
      <xdr:row>123</xdr:row>
      <xdr:rowOff>38100</xdr:rowOff>
    </xdr:to>
    <xdr:pic>
      <xdr:nvPicPr>
        <xdr:cNvPr id="4300" name="Picture 20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7174825"/>
          <a:ext cx="200025" cy="200025"/>
        </a:xfrm>
        <a:prstGeom prst="rect">
          <a:avLst/>
        </a:prstGeom>
        <a:noFill/>
      </xdr:spPr>
    </xdr:pic>
    <xdr:clientData/>
  </xdr:twoCellAnchor>
  <xdr:twoCellAnchor editAs="oneCell">
    <xdr:from>
      <xdr:col>5</xdr:col>
      <xdr:colOff>0</xdr:colOff>
      <xdr:row>122</xdr:row>
      <xdr:rowOff>0</xdr:rowOff>
    </xdr:from>
    <xdr:to>
      <xdr:col>5</xdr:col>
      <xdr:colOff>200025</xdr:colOff>
      <xdr:row>123</xdr:row>
      <xdr:rowOff>38100</xdr:rowOff>
    </xdr:to>
    <xdr:pic>
      <xdr:nvPicPr>
        <xdr:cNvPr id="4301" name="Picture 20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7174825"/>
          <a:ext cx="200025" cy="200025"/>
        </a:xfrm>
        <a:prstGeom prst="rect">
          <a:avLst/>
        </a:prstGeom>
        <a:noFill/>
      </xdr:spPr>
    </xdr:pic>
    <xdr:clientData/>
  </xdr:twoCellAnchor>
  <xdr:twoCellAnchor editAs="oneCell">
    <xdr:from>
      <xdr:col>4</xdr:col>
      <xdr:colOff>0</xdr:colOff>
      <xdr:row>123</xdr:row>
      <xdr:rowOff>0</xdr:rowOff>
    </xdr:from>
    <xdr:to>
      <xdr:col>4</xdr:col>
      <xdr:colOff>200025</xdr:colOff>
      <xdr:row>124</xdr:row>
      <xdr:rowOff>38100</xdr:rowOff>
    </xdr:to>
    <xdr:pic>
      <xdr:nvPicPr>
        <xdr:cNvPr id="4302" name="Picture 206"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27498675"/>
          <a:ext cx="200025" cy="200025"/>
        </a:xfrm>
        <a:prstGeom prst="rect">
          <a:avLst/>
        </a:prstGeom>
        <a:noFill/>
      </xdr:spPr>
    </xdr:pic>
    <xdr:clientData/>
  </xdr:twoCellAnchor>
  <xdr:twoCellAnchor editAs="oneCell">
    <xdr:from>
      <xdr:col>5</xdr:col>
      <xdr:colOff>0</xdr:colOff>
      <xdr:row>123</xdr:row>
      <xdr:rowOff>0</xdr:rowOff>
    </xdr:from>
    <xdr:to>
      <xdr:col>5</xdr:col>
      <xdr:colOff>200025</xdr:colOff>
      <xdr:row>124</xdr:row>
      <xdr:rowOff>38100</xdr:rowOff>
    </xdr:to>
    <xdr:pic>
      <xdr:nvPicPr>
        <xdr:cNvPr id="4303" name="Picture 20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7498675"/>
          <a:ext cx="200025" cy="200025"/>
        </a:xfrm>
        <a:prstGeom prst="rect">
          <a:avLst/>
        </a:prstGeom>
        <a:noFill/>
      </xdr:spPr>
    </xdr:pic>
    <xdr:clientData/>
  </xdr:twoCellAnchor>
  <xdr:twoCellAnchor editAs="oneCell">
    <xdr:from>
      <xdr:col>4</xdr:col>
      <xdr:colOff>0</xdr:colOff>
      <xdr:row>124</xdr:row>
      <xdr:rowOff>0</xdr:rowOff>
    </xdr:from>
    <xdr:to>
      <xdr:col>4</xdr:col>
      <xdr:colOff>200025</xdr:colOff>
      <xdr:row>125</xdr:row>
      <xdr:rowOff>38100</xdr:rowOff>
    </xdr:to>
    <xdr:pic>
      <xdr:nvPicPr>
        <xdr:cNvPr id="4304" name="Picture 20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7660600"/>
          <a:ext cx="200025" cy="200025"/>
        </a:xfrm>
        <a:prstGeom prst="rect">
          <a:avLst/>
        </a:prstGeom>
        <a:noFill/>
      </xdr:spPr>
    </xdr:pic>
    <xdr:clientData/>
  </xdr:twoCellAnchor>
  <xdr:twoCellAnchor editAs="oneCell">
    <xdr:from>
      <xdr:col>5</xdr:col>
      <xdr:colOff>0</xdr:colOff>
      <xdr:row>124</xdr:row>
      <xdr:rowOff>0</xdr:rowOff>
    </xdr:from>
    <xdr:to>
      <xdr:col>5</xdr:col>
      <xdr:colOff>200025</xdr:colOff>
      <xdr:row>125</xdr:row>
      <xdr:rowOff>38100</xdr:rowOff>
    </xdr:to>
    <xdr:pic>
      <xdr:nvPicPr>
        <xdr:cNvPr id="4305" name="Picture 20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7660600"/>
          <a:ext cx="200025" cy="200025"/>
        </a:xfrm>
        <a:prstGeom prst="rect">
          <a:avLst/>
        </a:prstGeom>
        <a:noFill/>
      </xdr:spPr>
    </xdr:pic>
    <xdr:clientData/>
  </xdr:twoCellAnchor>
  <xdr:twoCellAnchor editAs="oneCell">
    <xdr:from>
      <xdr:col>4</xdr:col>
      <xdr:colOff>0</xdr:colOff>
      <xdr:row>125</xdr:row>
      <xdr:rowOff>0</xdr:rowOff>
    </xdr:from>
    <xdr:to>
      <xdr:col>4</xdr:col>
      <xdr:colOff>200025</xdr:colOff>
      <xdr:row>126</xdr:row>
      <xdr:rowOff>38100</xdr:rowOff>
    </xdr:to>
    <xdr:pic>
      <xdr:nvPicPr>
        <xdr:cNvPr id="4306" name="Picture 210"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28146375"/>
          <a:ext cx="200025" cy="200025"/>
        </a:xfrm>
        <a:prstGeom prst="rect">
          <a:avLst/>
        </a:prstGeom>
        <a:noFill/>
      </xdr:spPr>
    </xdr:pic>
    <xdr:clientData/>
  </xdr:twoCellAnchor>
  <xdr:twoCellAnchor editAs="oneCell">
    <xdr:from>
      <xdr:col>5</xdr:col>
      <xdr:colOff>0</xdr:colOff>
      <xdr:row>125</xdr:row>
      <xdr:rowOff>0</xdr:rowOff>
    </xdr:from>
    <xdr:to>
      <xdr:col>5</xdr:col>
      <xdr:colOff>200025</xdr:colOff>
      <xdr:row>126</xdr:row>
      <xdr:rowOff>38100</xdr:rowOff>
    </xdr:to>
    <xdr:pic>
      <xdr:nvPicPr>
        <xdr:cNvPr id="4307" name="Picture 21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8146375"/>
          <a:ext cx="200025" cy="200025"/>
        </a:xfrm>
        <a:prstGeom prst="rect">
          <a:avLst/>
        </a:prstGeom>
        <a:noFill/>
      </xdr:spPr>
    </xdr:pic>
    <xdr:clientData/>
  </xdr:twoCellAnchor>
  <xdr:twoCellAnchor editAs="oneCell">
    <xdr:from>
      <xdr:col>4</xdr:col>
      <xdr:colOff>0</xdr:colOff>
      <xdr:row>126</xdr:row>
      <xdr:rowOff>0</xdr:rowOff>
    </xdr:from>
    <xdr:to>
      <xdr:col>4</xdr:col>
      <xdr:colOff>200025</xdr:colOff>
      <xdr:row>127</xdr:row>
      <xdr:rowOff>38100</xdr:rowOff>
    </xdr:to>
    <xdr:pic>
      <xdr:nvPicPr>
        <xdr:cNvPr id="4308" name="Picture 212"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28308300"/>
          <a:ext cx="200025" cy="200025"/>
        </a:xfrm>
        <a:prstGeom prst="rect">
          <a:avLst/>
        </a:prstGeom>
        <a:noFill/>
      </xdr:spPr>
    </xdr:pic>
    <xdr:clientData/>
  </xdr:twoCellAnchor>
  <xdr:twoCellAnchor editAs="oneCell">
    <xdr:from>
      <xdr:col>5</xdr:col>
      <xdr:colOff>0</xdr:colOff>
      <xdr:row>126</xdr:row>
      <xdr:rowOff>0</xdr:rowOff>
    </xdr:from>
    <xdr:to>
      <xdr:col>5</xdr:col>
      <xdr:colOff>200025</xdr:colOff>
      <xdr:row>127</xdr:row>
      <xdr:rowOff>38100</xdr:rowOff>
    </xdr:to>
    <xdr:pic>
      <xdr:nvPicPr>
        <xdr:cNvPr id="4309" name="Picture 21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8308300"/>
          <a:ext cx="200025" cy="200025"/>
        </a:xfrm>
        <a:prstGeom prst="rect">
          <a:avLst/>
        </a:prstGeom>
        <a:noFill/>
      </xdr:spPr>
    </xdr:pic>
    <xdr:clientData/>
  </xdr:twoCellAnchor>
  <xdr:twoCellAnchor editAs="oneCell">
    <xdr:from>
      <xdr:col>6</xdr:col>
      <xdr:colOff>0</xdr:colOff>
      <xdr:row>126</xdr:row>
      <xdr:rowOff>0</xdr:rowOff>
    </xdr:from>
    <xdr:to>
      <xdr:col>6</xdr:col>
      <xdr:colOff>200025</xdr:colOff>
      <xdr:row>127</xdr:row>
      <xdr:rowOff>38100</xdr:rowOff>
    </xdr:to>
    <xdr:pic>
      <xdr:nvPicPr>
        <xdr:cNvPr id="4310" name="Picture 214" descr="https://members.hardrock.com/images/iconStar.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4572000" y="28308300"/>
          <a:ext cx="200025" cy="200025"/>
        </a:xfrm>
        <a:prstGeom prst="rect">
          <a:avLst/>
        </a:prstGeom>
        <a:noFill/>
      </xdr:spPr>
    </xdr:pic>
    <xdr:clientData/>
  </xdr:twoCellAnchor>
  <xdr:twoCellAnchor editAs="oneCell">
    <xdr:from>
      <xdr:col>4</xdr:col>
      <xdr:colOff>0</xdr:colOff>
      <xdr:row>127</xdr:row>
      <xdr:rowOff>0</xdr:rowOff>
    </xdr:from>
    <xdr:to>
      <xdr:col>4</xdr:col>
      <xdr:colOff>200025</xdr:colOff>
      <xdr:row>128</xdr:row>
      <xdr:rowOff>38100</xdr:rowOff>
    </xdr:to>
    <xdr:pic>
      <xdr:nvPicPr>
        <xdr:cNvPr id="4311" name="Picture 215"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28632150"/>
          <a:ext cx="200025" cy="200025"/>
        </a:xfrm>
        <a:prstGeom prst="rect">
          <a:avLst/>
        </a:prstGeom>
        <a:noFill/>
      </xdr:spPr>
    </xdr:pic>
    <xdr:clientData/>
  </xdr:twoCellAnchor>
  <xdr:twoCellAnchor editAs="oneCell">
    <xdr:from>
      <xdr:col>5</xdr:col>
      <xdr:colOff>0</xdr:colOff>
      <xdr:row>127</xdr:row>
      <xdr:rowOff>0</xdr:rowOff>
    </xdr:from>
    <xdr:to>
      <xdr:col>5</xdr:col>
      <xdr:colOff>200025</xdr:colOff>
      <xdr:row>128</xdr:row>
      <xdr:rowOff>38100</xdr:rowOff>
    </xdr:to>
    <xdr:pic>
      <xdr:nvPicPr>
        <xdr:cNvPr id="4312" name="Picture 21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8632150"/>
          <a:ext cx="200025" cy="200025"/>
        </a:xfrm>
        <a:prstGeom prst="rect">
          <a:avLst/>
        </a:prstGeom>
        <a:noFill/>
      </xdr:spPr>
    </xdr:pic>
    <xdr:clientData/>
  </xdr:twoCellAnchor>
  <xdr:twoCellAnchor editAs="oneCell">
    <xdr:from>
      <xdr:col>4</xdr:col>
      <xdr:colOff>0</xdr:colOff>
      <xdr:row>128</xdr:row>
      <xdr:rowOff>0</xdr:rowOff>
    </xdr:from>
    <xdr:to>
      <xdr:col>4</xdr:col>
      <xdr:colOff>200025</xdr:colOff>
      <xdr:row>129</xdr:row>
      <xdr:rowOff>38100</xdr:rowOff>
    </xdr:to>
    <xdr:pic>
      <xdr:nvPicPr>
        <xdr:cNvPr id="4313" name="Picture 21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8794075"/>
          <a:ext cx="200025" cy="200025"/>
        </a:xfrm>
        <a:prstGeom prst="rect">
          <a:avLst/>
        </a:prstGeom>
        <a:noFill/>
      </xdr:spPr>
    </xdr:pic>
    <xdr:clientData/>
  </xdr:twoCellAnchor>
  <xdr:twoCellAnchor editAs="oneCell">
    <xdr:from>
      <xdr:col>5</xdr:col>
      <xdr:colOff>0</xdr:colOff>
      <xdr:row>128</xdr:row>
      <xdr:rowOff>0</xdr:rowOff>
    </xdr:from>
    <xdr:to>
      <xdr:col>5</xdr:col>
      <xdr:colOff>200025</xdr:colOff>
      <xdr:row>129</xdr:row>
      <xdr:rowOff>38100</xdr:rowOff>
    </xdr:to>
    <xdr:pic>
      <xdr:nvPicPr>
        <xdr:cNvPr id="4314" name="Picture 21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8794075"/>
          <a:ext cx="200025" cy="200025"/>
        </a:xfrm>
        <a:prstGeom prst="rect">
          <a:avLst/>
        </a:prstGeom>
        <a:noFill/>
      </xdr:spPr>
    </xdr:pic>
    <xdr:clientData/>
  </xdr:twoCellAnchor>
  <xdr:twoCellAnchor editAs="oneCell">
    <xdr:from>
      <xdr:col>4</xdr:col>
      <xdr:colOff>0</xdr:colOff>
      <xdr:row>129</xdr:row>
      <xdr:rowOff>0</xdr:rowOff>
    </xdr:from>
    <xdr:to>
      <xdr:col>4</xdr:col>
      <xdr:colOff>200025</xdr:colOff>
      <xdr:row>130</xdr:row>
      <xdr:rowOff>38100</xdr:rowOff>
    </xdr:to>
    <xdr:pic>
      <xdr:nvPicPr>
        <xdr:cNvPr id="4315" name="Picture 21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8956000"/>
          <a:ext cx="200025" cy="200025"/>
        </a:xfrm>
        <a:prstGeom prst="rect">
          <a:avLst/>
        </a:prstGeom>
        <a:noFill/>
      </xdr:spPr>
    </xdr:pic>
    <xdr:clientData/>
  </xdr:twoCellAnchor>
  <xdr:twoCellAnchor editAs="oneCell">
    <xdr:from>
      <xdr:col>5</xdr:col>
      <xdr:colOff>0</xdr:colOff>
      <xdr:row>129</xdr:row>
      <xdr:rowOff>0</xdr:rowOff>
    </xdr:from>
    <xdr:to>
      <xdr:col>5</xdr:col>
      <xdr:colOff>200025</xdr:colOff>
      <xdr:row>130</xdr:row>
      <xdr:rowOff>38100</xdr:rowOff>
    </xdr:to>
    <xdr:pic>
      <xdr:nvPicPr>
        <xdr:cNvPr id="4316" name="Picture 22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8956000"/>
          <a:ext cx="200025" cy="200025"/>
        </a:xfrm>
        <a:prstGeom prst="rect">
          <a:avLst/>
        </a:prstGeom>
        <a:noFill/>
      </xdr:spPr>
    </xdr:pic>
    <xdr:clientData/>
  </xdr:twoCellAnchor>
  <xdr:twoCellAnchor editAs="oneCell">
    <xdr:from>
      <xdr:col>4</xdr:col>
      <xdr:colOff>0</xdr:colOff>
      <xdr:row>130</xdr:row>
      <xdr:rowOff>0</xdr:rowOff>
    </xdr:from>
    <xdr:to>
      <xdr:col>4</xdr:col>
      <xdr:colOff>200025</xdr:colOff>
      <xdr:row>131</xdr:row>
      <xdr:rowOff>38100</xdr:rowOff>
    </xdr:to>
    <xdr:pic>
      <xdr:nvPicPr>
        <xdr:cNvPr id="4317" name="Picture 22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9117925"/>
          <a:ext cx="200025" cy="200025"/>
        </a:xfrm>
        <a:prstGeom prst="rect">
          <a:avLst/>
        </a:prstGeom>
        <a:noFill/>
      </xdr:spPr>
    </xdr:pic>
    <xdr:clientData/>
  </xdr:twoCellAnchor>
  <xdr:twoCellAnchor editAs="oneCell">
    <xdr:from>
      <xdr:col>5</xdr:col>
      <xdr:colOff>0</xdr:colOff>
      <xdr:row>130</xdr:row>
      <xdr:rowOff>0</xdr:rowOff>
    </xdr:from>
    <xdr:to>
      <xdr:col>5</xdr:col>
      <xdr:colOff>200025</xdr:colOff>
      <xdr:row>131</xdr:row>
      <xdr:rowOff>38100</xdr:rowOff>
    </xdr:to>
    <xdr:pic>
      <xdr:nvPicPr>
        <xdr:cNvPr id="4318" name="Picture 22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9117925"/>
          <a:ext cx="200025" cy="200025"/>
        </a:xfrm>
        <a:prstGeom prst="rect">
          <a:avLst/>
        </a:prstGeom>
        <a:noFill/>
      </xdr:spPr>
    </xdr:pic>
    <xdr:clientData/>
  </xdr:twoCellAnchor>
  <xdr:twoCellAnchor editAs="oneCell">
    <xdr:from>
      <xdr:col>4</xdr:col>
      <xdr:colOff>0</xdr:colOff>
      <xdr:row>131</xdr:row>
      <xdr:rowOff>0</xdr:rowOff>
    </xdr:from>
    <xdr:to>
      <xdr:col>4</xdr:col>
      <xdr:colOff>200025</xdr:colOff>
      <xdr:row>132</xdr:row>
      <xdr:rowOff>38100</xdr:rowOff>
    </xdr:to>
    <xdr:pic>
      <xdr:nvPicPr>
        <xdr:cNvPr id="4319" name="Picture 22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9279850"/>
          <a:ext cx="200025" cy="200025"/>
        </a:xfrm>
        <a:prstGeom prst="rect">
          <a:avLst/>
        </a:prstGeom>
        <a:noFill/>
      </xdr:spPr>
    </xdr:pic>
    <xdr:clientData/>
  </xdr:twoCellAnchor>
  <xdr:twoCellAnchor editAs="oneCell">
    <xdr:from>
      <xdr:col>5</xdr:col>
      <xdr:colOff>0</xdr:colOff>
      <xdr:row>131</xdr:row>
      <xdr:rowOff>0</xdr:rowOff>
    </xdr:from>
    <xdr:to>
      <xdr:col>5</xdr:col>
      <xdr:colOff>200025</xdr:colOff>
      <xdr:row>132</xdr:row>
      <xdr:rowOff>38100</xdr:rowOff>
    </xdr:to>
    <xdr:pic>
      <xdr:nvPicPr>
        <xdr:cNvPr id="4320" name="Picture 22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9279850"/>
          <a:ext cx="200025" cy="200025"/>
        </a:xfrm>
        <a:prstGeom prst="rect">
          <a:avLst/>
        </a:prstGeom>
        <a:noFill/>
      </xdr:spPr>
    </xdr:pic>
    <xdr:clientData/>
  </xdr:twoCellAnchor>
  <xdr:twoCellAnchor editAs="oneCell">
    <xdr:from>
      <xdr:col>4</xdr:col>
      <xdr:colOff>0</xdr:colOff>
      <xdr:row>132</xdr:row>
      <xdr:rowOff>0</xdr:rowOff>
    </xdr:from>
    <xdr:to>
      <xdr:col>4</xdr:col>
      <xdr:colOff>200025</xdr:colOff>
      <xdr:row>133</xdr:row>
      <xdr:rowOff>38100</xdr:rowOff>
    </xdr:to>
    <xdr:pic>
      <xdr:nvPicPr>
        <xdr:cNvPr id="4321" name="Picture 22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9441775"/>
          <a:ext cx="200025" cy="200025"/>
        </a:xfrm>
        <a:prstGeom prst="rect">
          <a:avLst/>
        </a:prstGeom>
        <a:noFill/>
      </xdr:spPr>
    </xdr:pic>
    <xdr:clientData/>
  </xdr:twoCellAnchor>
  <xdr:twoCellAnchor editAs="oneCell">
    <xdr:from>
      <xdr:col>5</xdr:col>
      <xdr:colOff>0</xdr:colOff>
      <xdr:row>132</xdr:row>
      <xdr:rowOff>0</xdr:rowOff>
    </xdr:from>
    <xdr:to>
      <xdr:col>5</xdr:col>
      <xdr:colOff>200025</xdr:colOff>
      <xdr:row>133</xdr:row>
      <xdr:rowOff>38100</xdr:rowOff>
    </xdr:to>
    <xdr:pic>
      <xdr:nvPicPr>
        <xdr:cNvPr id="4322" name="Picture 22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9441775"/>
          <a:ext cx="200025" cy="200025"/>
        </a:xfrm>
        <a:prstGeom prst="rect">
          <a:avLst/>
        </a:prstGeom>
        <a:noFill/>
      </xdr:spPr>
    </xdr:pic>
    <xdr:clientData/>
  </xdr:twoCellAnchor>
  <xdr:twoCellAnchor editAs="oneCell">
    <xdr:from>
      <xdr:col>4</xdr:col>
      <xdr:colOff>0</xdr:colOff>
      <xdr:row>133</xdr:row>
      <xdr:rowOff>0</xdr:rowOff>
    </xdr:from>
    <xdr:to>
      <xdr:col>4</xdr:col>
      <xdr:colOff>200025</xdr:colOff>
      <xdr:row>134</xdr:row>
      <xdr:rowOff>38100</xdr:rowOff>
    </xdr:to>
    <xdr:pic>
      <xdr:nvPicPr>
        <xdr:cNvPr id="4323" name="Picture 22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9603700"/>
          <a:ext cx="200025" cy="200025"/>
        </a:xfrm>
        <a:prstGeom prst="rect">
          <a:avLst/>
        </a:prstGeom>
        <a:noFill/>
      </xdr:spPr>
    </xdr:pic>
    <xdr:clientData/>
  </xdr:twoCellAnchor>
  <xdr:twoCellAnchor editAs="oneCell">
    <xdr:from>
      <xdr:col>5</xdr:col>
      <xdr:colOff>0</xdr:colOff>
      <xdr:row>133</xdr:row>
      <xdr:rowOff>0</xdr:rowOff>
    </xdr:from>
    <xdr:to>
      <xdr:col>5</xdr:col>
      <xdr:colOff>200025</xdr:colOff>
      <xdr:row>134</xdr:row>
      <xdr:rowOff>38100</xdr:rowOff>
    </xdr:to>
    <xdr:pic>
      <xdr:nvPicPr>
        <xdr:cNvPr id="4324" name="Picture 22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9603700"/>
          <a:ext cx="200025" cy="200025"/>
        </a:xfrm>
        <a:prstGeom prst="rect">
          <a:avLst/>
        </a:prstGeom>
        <a:noFill/>
      </xdr:spPr>
    </xdr:pic>
    <xdr:clientData/>
  </xdr:twoCellAnchor>
  <xdr:twoCellAnchor editAs="oneCell">
    <xdr:from>
      <xdr:col>4</xdr:col>
      <xdr:colOff>0</xdr:colOff>
      <xdr:row>134</xdr:row>
      <xdr:rowOff>0</xdr:rowOff>
    </xdr:from>
    <xdr:to>
      <xdr:col>4</xdr:col>
      <xdr:colOff>200025</xdr:colOff>
      <xdr:row>135</xdr:row>
      <xdr:rowOff>38100</xdr:rowOff>
    </xdr:to>
    <xdr:pic>
      <xdr:nvPicPr>
        <xdr:cNvPr id="4325" name="Picture 22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29765625"/>
          <a:ext cx="200025" cy="200025"/>
        </a:xfrm>
        <a:prstGeom prst="rect">
          <a:avLst/>
        </a:prstGeom>
        <a:noFill/>
      </xdr:spPr>
    </xdr:pic>
    <xdr:clientData/>
  </xdr:twoCellAnchor>
  <xdr:twoCellAnchor editAs="oneCell">
    <xdr:from>
      <xdr:col>5</xdr:col>
      <xdr:colOff>0</xdr:colOff>
      <xdr:row>134</xdr:row>
      <xdr:rowOff>0</xdr:rowOff>
    </xdr:from>
    <xdr:to>
      <xdr:col>5</xdr:col>
      <xdr:colOff>200025</xdr:colOff>
      <xdr:row>135</xdr:row>
      <xdr:rowOff>38100</xdr:rowOff>
    </xdr:to>
    <xdr:pic>
      <xdr:nvPicPr>
        <xdr:cNvPr id="4326" name="Picture 23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9765625"/>
          <a:ext cx="200025" cy="200025"/>
        </a:xfrm>
        <a:prstGeom prst="rect">
          <a:avLst/>
        </a:prstGeom>
        <a:noFill/>
      </xdr:spPr>
    </xdr:pic>
    <xdr:clientData/>
  </xdr:twoCellAnchor>
  <xdr:twoCellAnchor editAs="oneCell">
    <xdr:from>
      <xdr:col>4</xdr:col>
      <xdr:colOff>0</xdr:colOff>
      <xdr:row>135</xdr:row>
      <xdr:rowOff>0</xdr:rowOff>
    </xdr:from>
    <xdr:to>
      <xdr:col>4</xdr:col>
      <xdr:colOff>200025</xdr:colOff>
      <xdr:row>136</xdr:row>
      <xdr:rowOff>38100</xdr:rowOff>
    </xdr:to>
    <xdr:pic>
      <xdr:nvPicPr>
        <xdr:cNvPr id="4327" name="Picture 231" descr="https://members.hardrock.com/images/iconUnverifiedVisit.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29927550"/>
          <a:ext cx="200025" cy="200025"/>
        </a:xfrm>
        <a:prstGeom prst="rect">
          <a:avLst/>
        </a:prstGeom>
        <a:noFill/>
      </xdr:spPr>
    </xdr:pic>
    <xdr:clientData/>
  </xdr:twoCellAnchor>
  <xdr:twoCellAnchor editAs="oneCell">
    <xdr:from>
      <xdr:col>5</xdr:col>
      <xdr:colOff>0</xdr:colOff>
      <xdr:row>135</xdr:row>
      <xdr:rowOff>0</xdr:rowOff>
    </xdr:from>
    <xdr:to>
      <xdr:col>5</xdr:col>
      <xdr:colOff>200025</xdr:colOff>
      <xdr:row>136</xdr:row>
      <xdr:rowOff>38100</xdr:rowOff>
    </xdr:to>
    <xdr:pic>
      <xdr:nvPicPr>
        <xdr:cNvPr id="4328" name="Picture 23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29927550"/>
          <a:ext cx="200025" cy="200025"/>
        </a:xfrm>
        <a:prstGeom prst="rect">
          <a:avLst/>
        </a:prstGeom>
        <a:noFill/>
      </xdr:spPr>
    </xdr:pic>
    <xdr:clientData/>
  </xdr:twoCellAnchor>
  <xdr:twoCellAnchor editAs="oneCell">
    <xdr:from>
      <xdr:col>4</xdr:col>
      <xdr:colOff>0</xdr:colOff>
      <xdr:row>136</xdr:row>
      <xdr:rowOff>0</xdr:rowOff>
    </xdr:from>
    <xdr:to>
      <xdr:col>4</xdr:col>
      <xdr:colOff>200025</xdr:colOff>
      <xdr:row>137</xdr:row>
      <xdr:rowOff>38100</xdr:rowOff>
    </xdr:to>
    <xdr:pic>
      <xdr:nvPicPr>
        <xdr:cNvPr id="4329" name="Picture 23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0089475"/>
          <a:ext cx="200025" cy="200025"/>
        </a:xfrm>
        <a:prstGeom prst="rect">
          <a:avLst/>
        </a:prstGeom>
        <a:noFill/>
      </xdr:spPr>
    </xdr:pic>
    <xdr:clientData/>
  </xdr:twoCellAnchor>
  <xdr:twoCellAnchor editAs="oneCell">
    <xdr:from>
      <xdr:col>5</xdr:col>
      <xdr:colOff>0</xdr:colOff>
      <xdr:row>136</xdr:row>
      <xdr:rowOff>0</xdr:rowOff>
    </xdr:from>
    <xdr:to>
      <xdr:col>5</xdr:col>
      <xdr:colOff>200025</xdr:colOff>
      <xdr:row>137</xdr:row>
      <xdr:rowOff>38100</xdr:rowOff>
    </xdr:to>
    <xdr:pic>
      <xdr:nvPicPr>
        <xdr:cNvPr id="4330" name="Picture 23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0089475"/>
          <a:ext cx="200025" cy="200025"/>
        </a:xfrm>
        <a:prstGeom prst="rect">
          <a:avLst/>
        </a:prstGeom>
        <a:noFill/>
      </xdr:spPr>
    </xdr:pic>
    <xdr:clientData/>
  </xdr:twoCellAnchor>
  <xdr:twoCellAnchor editAs="oneCell">
    <xdr:from>
      <xdr:col>4</xdr:col>
      <xdr:colOff>0</xdr:colOff>
      <xdr:row>137</xdr:row>
      <xdr:rowOff>0</xdr:rowOff>
    </xdr:from>
    <xdr:to>
      <xdr:col>4</xdr:col>
      <xdr:colOff>200025</xdr:colOff>
      <xdr:row>138</xdr:row>
      <xdr:rowOff>38100</xdr:rowOff>
    </xdr:to>
    <xdr:pic>
      <xdr:nvPicPr>
        <xdr:cNvPr id="4331" name="Picture 23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0251400"/>
          <a:ext cx="200025" cy="200025"/>
        </a:xfrm>
        <a:prstGeom prst="rect">
          <a:avLst/>
        </a:prstGeom>
        <a:noFill/>
      </xdr:spPr>
    </xdr:pic>
    <xdr:clientData/>
  </xdr:twoCellAnchor>
  <xdr:twoCellAnchor editAs="oneCell">
    <xdr:from>
      <xdr:col>5</xdr:col>
      <xdr:colOff>0</xdr:colOff>
      <xdr:row>137</xdr:row>
      <xdr:rowOff>0</xdr:rowOff>
    </xdr:from>
    <xdr:to>
      <xdr:col>5</xdr:col>
      <xdr:colOff>200025</xdr:colOff>
      <xdr:row>138</xdr:row>
      <xdr:rowOff>38100</xdr:rowOff>
    </xdr:to>
    <xdr:pic>
      <xdr:nvPicPr>
        <xdr:cNvPr id="4332" name="Picture 23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0251400"/>
          <a:ext cx="200025" cy="200025"/>
        </a:xfrm>
        <a:prstGeom prst="rect">
          <a:avLst/>
        </a:prstGeom>
        <a:noFill/>
      </xdr:spPr>
    </xdr:pic>
    <xdr:clientData/>
  </xdr:twoCellAnchor>
  <xdr:twoCellAnchor editAs="oneCell">
    <xdr:from>
      <xdr:col>4</xdr:col>
      <xdr:colOff>0</xdr:colOff>
      <xdr:row>138</xdr:row>
      <xdr:rowOff>0</xdr:rowOff>
    </xdr:from>
    <xdr:to>
      <xdr:col>4</xdr:col>
      <xdr:colOff>200025</xdr:colOff>
      <xdr:row>139</xdr:row>
      <xdr:rowOff>38100</xdr:rowOff>
    </xdr:to>
    <xdr:pic>
      <xdr:nvPicPr>
        <xdr:cNvPr id="4333" name="Picture 23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0575250"/>
          <a:ext cx="200025" cy="200025"/>
        </a:xfrm>
        <a:prstGeom prst="rect">
          <a:avLst/>
        </a:prstGeom>
        <a:noFill/>
      </xdr:spPr>
    </xdr:pic>
    <xdr:clientData/>
  </xdr:twoCellAnchor>
  <xdr:twoCellAnchor editAs="oneCell">
    <xdr:from>
      <xdr:col>5</xdr:col>
      <xdr:colOff>0</xdr:colOff>
      <xdr:row>138</xdr:row>
      <xdr:rowOff>0</xdr:rowOff>
    </xdr:from>
    <xdr:to>
      <xdr:col>5</xdr:col>
      <xdr:colOff>200025</xdr:colOff>
      <xdr:row>139</xdr:row>
      <xdr:rowOff>38100</xdr:rowOff>
    </xdr:to>
    <xdr:pic>
      <xdr:nvPicPr>
        <xdr:cNvPr id="4334" name="Picture 23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0575250"/>
          <a:ext cx="200025" cy="200025"/>
        </a:xfrm>
        <a:prstGeom prst="rect">
          <a:avLst/>
        </a:prstGeom>
        <a:noFill/>
      </xdr:spPr>
    </xdr:pic>
    <xdr:clientData/>
  </xdr:twoCellAnchor>
  <xdr:twoCellAnchor editAs="oneCell">
    <xdr:from>
      <xdr:col>4</xdr:col>
      <xdr:colOff>0</xdr:colOff>
      <xdr:row>139</xdr:row>
      <xdr:rowOff>0</xdr:rowOff>
    </xdr:from>
    <xdr:to>
      <xdr:col>4</xdr:col>
      <xdr:colOff>200025</xdr:colOff>
      <xdr:row>140</xdr:row>
      <xdr:rowOff>38100</xdr:rowOff>
    </xdr:to>
    <xdr:pic>
      <xdr:nvPicPr>
        <xdr:cNvPr id="4335" name="Picture 239"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30899100"/>
          <a:ext cx="200025" cy="200025"/>
        </a:xfrm>
        <a:prstGeom prst="rect">
          <a:avLst/>
        </a:prstGeom>
        <a:noFill/>
      </xdr:spPr>
    </xdr:pic>
    <xdr:clientData/>
  </xdr:twoCellAnchor>
  <xdr:twoCellAnchor editAs="oneCell">
    <xdr:from>
      <xdr:col>5</xdr:col>
      <xdr:colOff>0</xdr:colOff>
      <xdr:row>139</xdr:row>
      <xdr:rowOff>0</xdr:rowOff>
    </xdr:from>
    <xdr:to>
      <xdr:col>5</xdr:col>
      <xdr:colOff>200025</xdr:colOff>
      <xdr:row>140</xdr:row>
      <xdr:rowOff>38100</xdr:rowOff>
    </xdr:to>
    <xdr:pic>
      <xdr:nvPicPr>
        <xdr:cNvPr id="4336" name="Picture 24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0899100"/>
          <a:ext cx="200025" cy="200025"/>
        </a:xfrm>
        <a:prstGeom prst="rect">
          <a:avLst/>
        </a:prstGeom>
        <a:noFill/>
      </xdr:spPr>
    </xdr:pic>
    <xdr:clientData/>
  </xdr:twoCellAnchor>
  <xdr:twoCellAnchor editAs="oneCell">
    <xdr:from>
      <xdr:col>4</xdr:col>
      <xdr:colOff>0</xdr:colOff>
      <xdr:row>140</xdr:row>
      <xdr:rowOff>0</xdr:rowOff>
    </xdr:from>
    <xdr:to>
      <xdr:col>4</xdr:col>
      <xdr:colOff>200025</xdr:colOff>
      <xdr:row>141</xdr:row>
      <xdr:rowOff>38100</xdr:rowOff>
    </xdr:to>
    <xdr:pic>
      <xdr:nvPicPr>
        <xdr:cNvPr id="4337" name="Picture 24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1061025"/>
          <a:ext cx="200025" cy="200025"/>
        </a:xfrm>
        <a:prstGeom prst="rect">
          <a:avLst/>
        </a:prstGeom>
        <a:noFill/>
      </xdr:spPr>
    </xdr:pic>
    <xdr:clientData/>
  </xdr:twoCellAnchor>
  <xdr:twoCellAnchor editAs="oneCell">
    <xdr:from>
      <xdr:col>5</xdr:col>
      <xdr:colOff>0</xdr:colOff>
      <xdr:row>140</xdr:row>
      <xdr:rowOff>0</xdr:rowOff>
    </xdr:from>
    <xdr:to>
      <xdr:col>5</xdr:col>
      <xdr:colOff>200025</xdr:colOff>
      <xdr:row>141</xdr:row>
      <xdr:rowOff>38100</xdr:rowOff>
    </xdr:to>
    <xdr:pic>
      <xdr:nvPicPr>
        <xdr:cNvPr id="4338" name="Picture 24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1061025"/>
          <a:ext cx="200025" cy="200025"/>
        </a:xfrm>
        <a:prstGeom prst="rect">
          <a:avLst/>
        </a:prstGeom>
        <a:noFill/>
      </xdr:spPr>
    </xdr:pic>
    <xdr:clientData/>
  </xdr:twoCellAnchor>
  <xdr:twoCellAnchor editAs="oneCell">
    <xdr:from>
      <xdr:col>4</xdr:col>
      <xdr:colOff>0</xdr:colOff>
      <xdr:row>141</xdr:row>
      <xdr:rowOff>0</xdr:rowOff>
    </xdr:from>
    <xdr:to>
      <xdr:col>4</xdr:col>
      <xdr:colOff>200025</xdr:colOff>
      <xdr:row>142</xdr:row>
      <xdr:rowOff>38100</xdr:rowOff>
    </xdr:to>
    <xdr:pic>
      <xdr:nvPicPr>
        <xdr:cNvPr id="4339" name="Picture 24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1384875"/>
          <a:ext cx="200025" cy="200025"/>
        </a:xfrm>
        <a:prstGeom prst="rect">
          <a:avLst/>
        </a:prstGeom>
        <a:noFill/>
      </xdr:spPr>
    </xdr:pic>
    <xdr:clientData/>
  </xdr:twoCellAnchor>
  <xdr:twoCellAnchor editAs="oneCell">
    <xdr:from>
      <xdr:col>5</xdr:col>
      <xdr:colOff>0</xdr:colOff>
      <xdr:row>141</xdr:row>
      <xdr:rowOff>0</xdr:rowOff>
    </xdr:from>
    <xdr:to>
      <xdr:col>5</xdr:col>
      <xdr:colOff>200025</xdr:colOff>
      <xdr:row>142</xdr:row>
      <xdr:rowOff>38100</xdr:rowOff>
    </xdr:to>
    <xdr:pic>
      <xdr:nvPicPr>
        <xdr:cNvPr id="4340" name="Picture 24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1384875"/>
          <a:ext cx="200025" cy="200025"/>
        </a:xfrm>
        <a:prstGeom prst="rect">
          <a:avLst/>
        </a:prstGeom>
        <a:noFill/>
      </xdr:spPr>
    </xdr:pic>
    <xdr:clientData/>
  </xdr:twoCellAnchor>
  <xdr:twoCellAnchor editAs="oneCell">
    <xdr:from>
      <xdr:col>4</xdr:col>
      <xdr:colOff>0</xdr:colOff>
      <xdr:row>142</xdr:row>
      <xdr:rowOff>0</xdr:rowOff>
    </xdr:from>
    <xdr:to>
      <xdr:col>4</xdr:col>
      <xdr:colOff>200025</xdr:colOff>
      <xdr:row>143</xdr:row>
      <xdr:rowOff>38100</xdr:rowOff>
    </xdr:to>
    <xdr:pic>
      <xdr:nvPicPr>
        <xdr:cNvPr id="4341" name="Picture 24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1546800"/>
          <a:ext cx="200025" cy="200025"/>
        </a:xfrm>
        <a:prstGeom prst="rect">
          <a:avLst/>
        </a:prstGeom>
        <a:noFill/>
      </xdr:spPr>
    </xdr:pic>
    <xdr:clientData/>
  </xdr:twoCellAnchor>
  <xdr:twoCellAnchor editAs="oneCell">
    <xdr:from>
      <xdr:col>5</xdr:col>
      <xdr:colOff>0</xdr:colOff>
      <xdr:row>142</xdr:row>
      <xdr:rowOff>0</xdr:rowOff>
    </xdr:from>
    <xdr:to>
      <xdr:col>5</xdr:col>
      <xdr:colOff>200025</xdr:colOff>
      <xdr:row>143</xdr:row>
      <xdr:rowOff>38100</xdr:rowOff>
    </xdr:to>
    <xdr:pic>
      <xdr:nvPicPr>
        <xdr:cNvPr id="4342" name="Picture 24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1546800"/>
          <a:ext cx="200025" cy="200025"/>
        </a:xfrm>
        <a:prstGeom prst="rect">
          <a:avLst/>
        </a:prstGeom>
        <a:noFill/>
      </xdr:spPr>
    </xdr:pic>
    <xdr:clientData/>
  </xdr:twoCellAnchor>
  <xdr:twoCellAnchor editAs="oneCell">
    <xdr:from>
      <xdr:col>4</xdr:col>
      <xdr:colOff>0</xdr:colOff>
      <xdr:row>143</xdr:row>
      <xdr:rowOff>0</xdr:rowOff>
    </xdr:from>
    <xdr:to>
      <xdr:col>4</xdr:col>
      <xdr:colOff>200025</xdr:colOff>
      <xdr:row>144</xdr:row>
      <xdr:rowOff>38100</xdr:rowOff>
    </xdr:to>
    <xdr:pic>
      <xdr:nvPicPr>
        <xdr:cNvPr id="4343" name="Picture 24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1708725"/>
          <a:ext cx="200025" cy="200025"/>
        </a:xfrm>
        <a:prstGeom prst="rect">
          <a:avLst/>
        </a:prstGeom>
        <a:noFill/>
      </xdr:spPr>
    </xdr:pic>
    <xdr:clientData/>
  </xdr:twoCellAnchor>
  <xdr:twoCellAnchor editAs="oneCell">
    <xdr:from>
      <xdr:col>5</xdr:col>
      <xdr:colOff>0</xdr:colOff>
      <xdr:row>143</xdr:row>
      <xdr:rowOff>0</xdr:rowOff>
    </xdr:from>
    <xdr:to>
      <xdr:col>5</xdr:col>
      <xdr:colOff>200025</xdr:colOff>
      <xdr:row>144</xdr:row>
      <xdr:rowOff>38100</xdr:rowOff>
    </xdr:to>
    <xdr:pic>
      <xdr:nvPicPr>
        <xdr:cNvPr id="4344" name="Picture 24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1708725"/>
          <a:ext cx="200025" cy="200025"/>
        </a:xfrm>
        <a:prstGeom prst="rect">
          <a:avLst/>
        </a:prstGeom>
        <a:noFill/>
      </xdr:spPr>
    </xdr:pic>
    <xdr:clientData/>
  </xdr:twoCellAnchor>
  <xdr:twoCellAnchor editAs="oneCell">
    <xdr:from>
      <xdr:col>4</xdr:col>
      <xdr:colOff>0</xdr:colOff>
      <xdr:row>144</xdr:row>
      <xdr:rowOff>0</xdr:rowOff>
    </xdr:from>
    <xdr:to>
      <xdr:col>4</xdr:col>
      <xdr:colOff>200025</xdr:colOff>
      <xdr:row>145</xdr:row>
      <xdr:rowOff>38100</xdr:rowOff>
    </xdr:to>
    <xdr:pic>
      <xdr:nvPicPr>
        <xdr:cNvPr id="4345" name="Picture 24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1870650"/>
          <a:ext cx="200025" cy="200025"/>
        </a:xfrm>
        <a:prstGeom prst="rect">
          <a:avLst/>
        </a:prstGeom>
        <a:noFill/>
      </xdr:spPr>
    </xdr:pic>
    <xdr:clientData/>
  </xdr:twoCellAnchor>
  <xdr:twoCellAnchor editAs="oneCell">
    <xdr:from>
      <xdr:col>5</xdr:col>
      <xdr:colOff>0</xdr:colOff>
      <xdr:row>144</xdr:row>
      <xdr:rowOff>0</xdr:rowOff>
    </xdr:from>
    <xdr:to>
      <xdr:col>5</xdr:col>
      <xdr:colOff>200025</xdr:colOff>
      <xdr:row>145</xdr:row>
      <xdr:rowOff>38100</xdr:rowOff>
    </xdr:to>
    <xdr:pic>
      <xdr:nvPicPr>
        <xdr:cNvPr id="4346" name="Picture 25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1870650"/>
          <a:ext cx="200025" cy="200025"/>
        </a:xfrm>
        <a:prstGeom prst="rect">
          <a:avLst/>
        </a:prstGeom>
        <a:noFill/>
      </xdr:spPr>
    </xdr:pic>
    <xdr:clientData/>
  </xdr:twoCellAnchor>
  <xdr:twoCellAnchor editAs="oneCell">
    <xdr:from>
      <xdr:col>4</xdr:col>
      <xdr:colOff>0</xdr:colOff>
      <xdr:row>145</xdr:row>
      <xdr:rowOff>0</xdr:rowOff>
    </xdr:from>
    <xdr:to>
      <xdr:col>4</xdr:col>
      <xdr:colOff>200025</xdr:colOff>
      <xdr:row>146</xdr:row>
      <xdr:rowOff>38100</xdr:rowOff>
    </xdr:to>
    <xdr:pic>
      <xdr:nvPicPr>
        <xdr:cNvPr id="4347" name="Picture 25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2032575"/>
          <a:ext cx="200025" cy="200025"/>
        </a:xfrm>
        <a:prstGeom prst="rect">
          <a:avLst/>
        </a:prstGeom>
        <a:noFill/>
      </xdr:spPr>
    </xdr:pic>
    <xdr:clientData/>
  </xdr:twoCellAnchor>
  <xdr:twoCellAnchor editAs="oneCell">
    <xdr:from>
      <xdr:col>5</xdr:col>
      <xdr:colOff>0</xdr:colOff>
      <xdr:row>145</xdr:row>
      <xdr:rowOff>0</xdr:rowOff>
    </xdr:from>
    <xdr:to>
      <xdr:col>5</xdr:col>
      <xdr:colOff>200025</xdr:colOff>
      <xdr:row>146</xdr:row>
      <xdr:rowOff>38100</xdr:rowOff>
    </xdr:to>
    <xdr:pic>
      <xdr:nvPicPr>
        <xdr:cNvPr id="4348" name="Picture 25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2032575"/>
          <a:ext cx="200025" cy="200025"/>
        </a:xfrm>
        <a:prstGeom prst="rect">
          <a:avLst/>
        </a:prstGeom>
        <a:noFill/>
      </xdr:spPr>
    </xdr:pic>
    <xdr:clientData/>
  </xdr:twoCellAnchor>
  <xdr:twoCellAnchor editAs="oneCell">
    <xdr:from>
      <xdr:col>4</xdr:col>
      <xdr:colOff>0</xdr:colOff>
      <xdr:row>146</xdr:row>
      <xdr:rowOff>0</xdr:rowOff>
    </xdr:from>
    <xdr:to>
      <xdr:col>4</xdr:col>
      <xdr:colOff>200025</xdr:colOff>
      <xdr:row>147</xdr:row>
      <xdr:rowOff>38100</xdr:rowOff>
    </xdr:to>
    <xdr:pic>
      <xdr:nvPicPr>
        <xdr:cNvPr id="4349" name="Picture 25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2356425"/>
          <a:ext cx="200025" cy="200025"/>
        </a:xfrm>
        <a:prstGeom prst="rect">
          <a:avLst/>
        </a:prstGeom>
        <a:noFill/>
      </xdr:spPr>
    </xdr:pic>
    <xdr:clientData/>
  </xdr:twoCellAnchor>
  <xdr:twoCellAnchor editAs="oneCell">
    <xdr:from>
      <xdr:col>5</xdr:col>
      <xdr:colOff>0</xdr:colOff>
      <xdr:row>146</xdr:row>
      <xdr:rowOff>0</xdr:rowOff>
    </xdr:from>
    <xdr:to>
      <xdr:col>5</xdr:col>
      <xdr:colOff>200025</xdr:colOff>
      <xdr:row>147</xdr:row>
      <xdr:rowOff>38100</xdr:rowOff>
    </xdr:to>
    <xdr:pic>
      <xdr:nvPicPr>
        <xdr:cNvPr id="4350" name="Picture 25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2356425"/>
          <a:ext cx="200025" cy="200025"/>
        </a:xfrm>
        <a:prstGeom prst="rect">
          <a:avLst/>
        </a:prstGeom>
        <a:noFill/>
      </xdr:spPr>
    </xdr:pic>
    <xdr:clientData/>
  </xdr:twoCellAnchor>
  <xdr:twoCellAnchor editAs="oneCell">
    <xdr:from>
      <xdr:col>4</xdr:col>
      <xdr:colOff>0</xdr:colOff>
      <xdr:row>147</xdr:row>
      <xdr:rowOff>0</xdr:rowOff>
    </xdr:from>
    <xdr:to>
      <xdr:col>4</xdr:col>
      <xdr:colOff>200025</xdr:colOff>
      <xdr:row>148</xdr:row>
      <xdr:rowOff>38100</xdr:rowOff>
    </xdr:to>
    <xdr:pic>
      <xdr:nvPicPr>
        <xdr:cNvPr id="4351" name="Picture 25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2518350"/>
          <a:ext cx="200025" cy="200025"/>
        </a:xfrm>
        <a:prstGeom prst="rect">
          <a:avLst/>
        </a:prstGeom>
        <a:noFill/>
      </xdr:spPr>
    </xdr:pic>
    <xdr:clientData/>
  </xdr:twoCellAnchor>
  <xdr:twoCellAnchor editAs="oneCell">
    <xdr:from>
      <xdr:col>5</xdr:col>
      <xdr:colOff>0</xdr:colOff>
      <xdr:row>147</xdr:row>
      <xdr:rowOff>0</xdr:rowOff>
    </xdr:from>
    <xdr:to>
      <xdr:col>5</xdr:col>
      <xdr:colOff>200025</xdr:colOff>
      <xdr:row>148</xdr:row>
      <xdr:rowOff>38100</xdr:rowOff>
    </xdr:to>
    <xdr:pic>
      <xdr:nvPicPr>
        <xdr:cNvPr id="4352" name="Picture 25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2518350"/>
          <a:ext cx="200025" cy="200025"/>
        </a:xfrm>
        <a:prstGeom prst="rect">
          <a:avLst/>
        </a:prstGeom>
        <a:noFill/>
      </xdr:spPr>
    </xdr:pic>
    <xdr:clientData/>
  </xdr:twoCellAnchor>
  <xdr:twoCellAnchor editAs="oneCell">
    <xdr:from>
      <xdr:col>4</xdr:col>
      <xdr:colOff>0</xdr:colOff>
      <xdr:row>148</xdr:row>
      <xdr:rowOff>0</xdr:rowOff>
    </xdr:from>
    <xdr:to>
      <xdr:col>4</xdr:col>
      <xdr:colOff>200025</xdr:colOff>
      <xdr:row>149</xdr:row>
      <xdr:rowOff>38100</xdr:rowOff>
    </xdr:to>
    <xdr:pic>
      <xdr:nvPicPr>
        <xdr:cNvPr id="4353" name="Picture 25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3004125"/>
          <a:ext cx="200025" cy="200025"/>
        </a:xfrm>
        <a:prstGeom prst="rect">
          <a:avLst/>
        </a:prstGeom>
        <a:noFill/>
      </xdr:spPr>
    </xdr:pic>
    <xdr:clientData/>
  </xdr:twoCellAnchor>
  <xdr:twoCellAnchor editAs="oneCell">
    <xdr:from>
      <xdr:col>5</xdr:col>
      <xdr:colOff>0</xdr:colOff>
      <xdr:row>148</xdr:row>
      <xdr:rowOff>0</xdr:rowOff>
    </xdr:from>
    <xdr:to>
      <xdr:col>5</xdr:col>
      <xdr:colOff>200025</xdr:colOff>
      <xdr:row>149</xdr:row>
      <xdr:rowOff>38100</xdr:rowOff>
    </xdr:to>
    <xdr:pic>
      <xdr:nvPicPr>
        <xdr:cNvPr id="4354" name="Picture 25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3004125"/>
          <a:ext cx="200025" cy="200025"/>
        </a:xfrm>
        <a:prstGeom prst="rect">
          <a:avLst/>
        </a:prstGeom>
        <a:noFill/>
      </xdr:spPr>
    </xdr:pic>
    <xdr:clientData/>
  </xdr:twoCellAnchor>
  <xdr:twoCellAnchor editAs="oneCell">
    <xdr:from>
      <xdr:col>4</xdr:col>
      <xdr:colOff>0</xdr:colOff>
      <xdr:row>149</xdr:row>
      <xdr:rowOff>0</xdr:rowOff>
    </xdr:from>
    <xdr:to>
      <xdr:col>4</xdr:col>
      <xdr:colOff>200025</xdr:colOff>
      <xdr:row>150</xdr:row>
      <xdr:rowOff>38100</xdr:rowOff>
    </xdr:to>
    <xdr:pic>
      <xdr:nvPicPr>
        <xdr:cNvPr id="4355" name="Picture 25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3327975"/>
          <a:ext cx="200025" cy="200025"/>
        </a:xfrm>
        <a:prstGeom prst="rect">
          <a:avLst/>
        </a:prstGeom>
        <a:noFill/>
      </xdr:spPr>
    </xdr:pic>
    <xdr:clientData/>
  </xdr:twoCellAnchor>
  <xdr:twoCellAnchor editAs="oneCell">
    <xdr:from>
      <xdr:col>5</xdr:col>
      <xdr:colOff>0</xdr:colOff>
      <xdr:row>149</xdr:row>
      <xdr:rowOff>0</xdr:rowOff>
    </xdr:from>
    <xdr:to>
      <xdr:col>5</xdr:col>
      <xdr:colOff>200025</xdr:colOff>
      <xdr:row>150</xdr:row>
      <xdr:rowOff>38100</xdr:rowOff>
    </xdr:to>
    <xdr:pic>
      <xdr:nvPicPr>
        <xdr:cNvPr id="4356" name="Picture 26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3327975"/>
          <a:ext cx="200025" cy="200025"/>
        </a:xfrm>
        <a:prstGeom prst="rect">
          <a:avLst/>
        </a:prstGeom>
        <a:noFill/>
      </xdr:spPr>
    </xdr:pic>
    <xdr:clientData/>
  </xdr:twoCellAnchor>
  <xdr:twoCellAnchor editAs="oneCell">
    <xdr:from>
      <xdr:col>4</xdr:col>
      <xdr:colOff>0</xdr:colOff>
      <xdr:row>150</xdr:row>
      <xdr:rowOff>0</xdr:rowOff>
    </xdr:from>
    <xdr:to>
      <xdr:col>4</xdr:col>
      <xdr:colOff>200025</xdr:colOff>
      <xdr:row>151</xdr:row>
      <xdr:rowOff>38100</xdr:rowOff>
    </xdr:to>
    <xdr:pic>
      <xdr:nvPicPr>
        <xdr:cNvPr id="4357" name="Picture 26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3489900"/>
          <a:ext cx="200025" cy="200025"/>
        </a:xfrm>
        <a:prstGeom prst="rect">
          <a:avLst/>
        </a:prstGeom>
        <a:noFill/>
      </xdr:spPr>
    </xdr:pic>
    <xdr:clientData/>
  </xdr:twoCellAnchor>
  <xdr:twoCellAnchor editAs="oneCell">
    <xdr:from>
      <xdr:col>5</xdr:col>
      <xdr:colOff>0</xdr:colOff>
      <xdr:row>150</xdr:row>
      <xdr:rowOff>0</xdr:rowOff>
    </xdr:from>
    <xdr:to>
      <xdr:col>5</xdr:col>
      <xdr:colOff>200025</xdr:colOff>
      <xdr:row>151</xdr:row>
      <xdr:rowOff>38100</xdr:rowOff>
    </xdr:to>
    <xdr:pic>
      <xdr:nvPicPr>
        <xdr:cNvPr id="4358" name="Picture 26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3489900"/>
          <a:ext cx="200025" cy="200025"/>
        </a:xfrm>
        <a:prstGeom prst="rect">
          <a:avLst/>
        </a:prstGeom>
        <a:noFill/>
      </xdr:spPr>
    </xdr:pic>
    <xdr:clientData/>
  </xdr:twoCellAnchor>
  <xdr:twoCellAnchor editAs="oneCell">
    <xdr:from>
      <xdr:col>4</xdr:col>
      <xdr:colOff>0</xdr:colOff>
      <xdr:row>151</xdr:row>
      <xdr:rowOff>0</xdr:rowOff>
    </xdr:from>
    <xdr:to>
      <xdr:col>4</xdr:col>
      <xdr:colOff>200025</xdr:colOff>
      <xdr:row>152</xdr:row>
      <xdr:rowOff>38100</xdr:rowOff>
    </xdr:to>
    <xdr:pic>
      <xdr:nvPicPr>
        <xdr:cNvPr id="4359" name="Picture 263" descr="https://members.hardrock.com/images/iconUnverifiedVisit.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33813750"/>
          <a:ext cx="200025" cy="200025"/>
        </a:xfrm>
        <a:prstGeom prst="rect">
          <a:avLst/>
        </a:prstGeom>
        <a:noFill/>
      </xdr:spPr>
    </xdr:pic>
    <xdr:clientData/>
  </xdr:twoCellAnchor>
  <xdr:twoCellAnchor editAs="oneCell">
    <xdr:from>
      <xdr:col>5</xdr:col>
      <xdr:colOff>0</xdr:colOff>
      <xdr:row>151</xdr:row>
      <xdr:rowOff>0</xdr:rowOff>
    </xdr:from>
    <xdr:to>
      <xdr:col>5</xdr:col>
      <xdr:colOff>200025</xdr:colOff>
      <xdr:row>152</xdr:row>
      <xdr:rowOff>38100</xdr:rowOff>
    </xdr:to>
    <xdr:pic>
      <xdr:nvPicPr>
        <xdr:cNvPr id="4360" name="Picture 26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3813750"/>
          <a:ext cx="200025" cy="200025"/>
        </a:xfrm>
        <a:prstGeom prst="rect">
          <a:avLst/>
        </a:prstGeom>
        <a:noFill/>
      </xdr:spPr>
    </xdr:pic>
    <xdr:clientData/>
  </xdr:twoCellAnchor>
  <xdr:twoCellAnchor editAs="oneCell">
    <xdr:from>
      <xdr:col>4</xdr:col>
      <xdr:colOff>0</xdr:colOff>
      <xdr:row>152</xdr:row>
      <xdr:rowOff>0</xdr:rowOff>
    </xdr:from>
    <xdr:to>
      <xdr:col>4</xdr:col>
      <xdr:colOff>200025</xdr:colOff>
      <xdr:row>153</xdr:row>
      <xdr:rowOff>38100</xdr:rowOff>
    </xdr:to>
    <xdr:pic>
      <xdr:nvPicPr>
        <xdr:cNvPr id="4361" name="Picture 26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3975675"/>
          <a:ext cx="200025" cy="200025"/>
        </a:xfrm>
        <a:prstGeom prst="rect">
          <a:avLst/>
        </a:prstGeom>
        <a:noFill/>
      </xdr:spPr>
    </xdr:pic>
    <xdr:clientData/>
  </xdr:twoCellAnchor>
  <xdr:twoCellAnchor editAs="oneCell">
    <xdr:from>
      <xdr:col>5</xdr:col>
      <xdr:colOff>0</xdr:colOff>
      <xdr:row>152</xdr:row>
      <xdr:rowOff>0</xdr:rowOff>
    </xdr:from>
    <xdr:to>
      <xdr:col>5</xdr:col>
      <xdr:colOff>200025</xdr:colOff>
      <xdr:row>153</xdr:row>
      <xdr:rowOff>38100</xdr:rowOff>
    </xdr:to>
    <xdr:pic>
      <xdr:nvPicPr>
        <xdr:cNvPr id="4362" name="Picture 26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3975675"/>
          <a:ext cx="200025" cy="200025"/>
        </a:xfrm>
        <a:prstGeom prst="rect">
          <a:avLst/>
        </a:prstGeom>
        <a:noFill/>
      </xdr:spPr>
    </xdr:pic>
    <xdr:clientData/>
  </xdr:twoCellAnchor>
  <xdr:twoCellAnchor editAs="oneCell">
    <xdr:from>
      <xdr:col>4</xdr:col>
      <xdr:colOff>0</xdr:colOff>
      <xdr:row>153</xdr:row>
      <xdr:rowOff>0</xdr:rowOff>
    </xdr:from>
    <xdr:to>
      <xdr:col>4</xdr:col>
      <xdr:colOff>200025</xdr:colOff>
      <xdr:row>154</xdr:row>
      <xdr:rowOff>38100</xdr:rowOff>
    </xdr:to>
    <xdr:pic>
      <xdr:nvPicPr>
        <xdr:cNvPr id="4363" name="Picture 26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4299525"/>
          <a:ext cx="200025" cy="200025"/>
        </a:xfrm>
        <a:prstGeom prst="rect">
          <a:avLst/>
        </a:prstGeom>
        <a:noFill/>
      </xdr:spPr>
    </xdr:pic>
    <xdr:clientData/>
  </xdr:twoCellAnchor>
  <xdr:twoCellAnchor editAs="oneCell">
    <xdr:from>
      <xdr:col>5</xdr:col>
      <xdr:colOff>0</xdr:colOff>
      <xdr:row>153</xdr:row>
      <xdr:rowOff>0</xdr:rowOff>
    </xdr:from>
    <xdr:to>
      <xdr:col>5</xdr:col>
      <xdr:colOff>200025</xdr:colOff>
      <xdr:row>154</xdr:row>
      <xdr:rowOff>38100</xdr:rowOff>
    </xdr:to>
    <xdr:pic>
      <xdr:nvPicPr>
        <xdr:cNvPr id="4364" name="Picture 26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4299525"/>
          <a:ext cx="200025" cy="200025"/>
        </a:xfrm>
        <a:prstGeom prst="rect">
          <a:avLst/>
        </a:prstGeom>
        <a:noFill/>
      </xdr:spPr>
    </xdr:pic>
    <xdr:clientData/>
  </xdr:twoCellAnchor>
  <xdr:twoCellAnchor editAs="oneCell">
    <xdr:from>
      <xdr:col>4</xdr:col>
      <xdr:colOff>0</xdr:colOff>
      <xdr:row>154</xdr:row>
      <xdr:rowOff>0</xdr:rowOff>
    </xdr:from>
    <xdr:to>
      <xdr:col>4</xdr:col>
      <xdr:colOff>200025</xdr:colOff>
      <xdr:row>155</xdr:row>
      <xdr:rowOff>38100</xdr:rowOff>
    </xdr:to>
    <xdr:pic>
      <xdr:nvPicPr>
        <xdr:cNvPr id="4365" name="Picture 26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4785300"/>
          <a:ext cx="200025" cy="200025"/>
        </a:xfrm>
        <a:prstGeom prst="rect">
          <a:avLst/>
        </a:prstGeom>
        <a:noFill/>
      </xdr:spPr>
    </xdr:pic>
    <xdr:clientData/>
  </xdr:twoCellAnchor>
  <xdr:twoCellAnchor editAs="oneCell">
    <xdr:from>
      <xdr:col>5</xdr:col>
      <xdr:colOff>0</xdr:colOff>
      <xdr:row>154</xdr:row>
      <xdr:rowOff>0</xdr:rowOff>
    </xdr:from>
    <xdr:to>
      <xdr:col>5</xdr:col>
      <xdr:colOff>200025</xdr:colOff>
      <xdr:row>155</xdr:row>
      <xdr:rowOff>38100</xdr:rowOff>
    </xdr:to>
    <xdr:pic>
      <xdr:nvPicPr>
        <xdr:cNvPr id="4366" name="Picture 27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4785300"/>
          <a:ext cx="200025" cy="200025"/>
        </a:xfrm>
        <a:prstGeom prst="rect">
          <a:avLst/>
        </a:prstGeom>
        <a:noFill/>
      </xdr:spPr>
    </xdr:pic>
    <xdr:clientData/>
  </xdr:twoCellAnchor>
  <xdr:twoCellAnchor editAs="oneCell">
    <xdr:from>
      <xdr:col>4</xdr:col>
      <xdr:colOff>0</xdr:colOff>
      <xdr:row>155</xdr:row>
      <xdr:rowOff>0</xdr:rowOff>
    </xdr:from>
    <xdr:to>
      <xdr:col>4</xdr:col>
      <xdr:colOff>200025</xdr:colOff>
      <xdr:row>156</xdr:row>
      <xdr:rowOff>38100</xdr:rowOff>
    </xdr:to>
    <xdr:pic>
      <xdr:nvPicPr>
        <xdr:cNvPr id="4367" name="Picture 27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4947225"/>
          <a:ext cx="200025" cy="200025"/>
        </a:xfrm>
        <a:prstGeom prst="rect">
          <a:avLst/>
        </a:prstGeom>
        <a:noFill/>
      </xdr:spPr>
    </xdr:pic>
    <xdr:clientData/>
  </xdr:twoCellAnchor>
  <xdr:twoCellAnchor editAs="oneCell">
    <xdr:from>
      <xdr:col>5</xdr:col>
      <xdr:colOff>0</xdr:colOff>
      <xdr:row>155</xdr:row>
      <xdr:rowOff>0</xdr:rowOff>
    </xdr:from>
    <xdr:to>
      <xdr:col>5</xdr:col>
      <xdr:colOff>200025</xdr:colOff>
      <xdr:row>156</xdr:row>
      <xdr:rowOff>38100</xdr:rowOff>
    </xdr:to>
    <xdr:pic>
      <xdr:nvPicPr>
        <xdr:cNvPr id="4368" name="Picture 27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4947225"/>
          <a:ext cx="200025" cy="200025"/>
        </a:xfrm>
        <a:prstGeom prst="rect">
          <a:avLst/>
        </a:prstGeom>
        <a:noFill/>
      </xdr:spPr>
    </xdr:pic>
    <xdr:clientData/>
  </xdr:twoCellAnchor>
  <xdr:twoCellAnchor editAs="oneCell">
    <xdr:from>
      <xdr:col>4</xdr:col>
      <xdr:colOff>0</xdr:colOff>
      <xdr:row>156</xdr:row>
      <xdr:rowOff>0</xdr:rowOff>
    </xdr:from>
    <xdr:to>
      <xdr:col>4</xdr:col>
      <xdr:colOff>200025</xdr:colOff>
      <xdr:row>157</xdr:row>
      <xdr:rowOff>38100</xdr:rowOff>
    </xdr:to>
    <xdr:pic>
      <xdr:nvPicPr>
        <xdr:cNvPr id="4369" name="Picture 27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5109150"/>
          <a:ext cx="200025" cy="200025"/>
        </a:xfrm>
        <a:prstGeom prst="rect">
          <a:avLst/>
        </a:prstGeom>
        <a:noFill/>
      </xdr:spPr>
    </xdr:pic>
    <xdr:clientData/>
  </xdr:twoCellAnchor>
  <xdr:twoCellAnchor editAs="oneCell">
    <xdr:from>
      <xdr:col>5</xdr:col>
      <xdr:colOff>0</xdr:colOff>
      <xdr:row>156</xdr:row>
      <xdr:rowOff>0</xdr:rowOff>
    </xdr:from>
    <xdr:to>
      <xdr:col>5</xdr:col>
      <xdr:colOff>200025</xdr:colOff>
      <xdr:row>157</xdr:row>
      <xdr:rowOff>38100</xdr:rowOff>
    </xdr:to>
    <xdr:pic>
      <xdr:nvPicPr>
        <xdr:cNvPr id="4370" name="Picture 27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5109150"/>
          <a:ext cx="200025" cy="200025"/>
        </a:xfrm>
        <a:prstGeom prst="rect">
          <a:avLst/>
        </a:prstGeom>
        <a:noFill/>
      </xdr:spPr>
    </xdr:pic>
    <xdr:clientData/>
  </xdr:twoCellAnchor>
  <xdr:twoCellAnchor editAs="oneCell">
    <xdr:from>
      <xdr:col>4</xdr:col>
      <xdr:colOff>0</xdr:colOff>
      <xdr:row>157</xdr:row>
      <xdr:rowOff>0</xdr:rowOff>
    </xdr:from>
    <xdr:to>
      <xdr:col>4</xdr:col>
      <xdr:colOff>200025</xdr:colOff>
      <xdr:row>158</xdr:row>
      <xdr:rowOff>38100</xdr:rowOff>
    </xdr:to>
    <xdr:pic>
      <xdr:nvPicPr>
        <xdr:cNvPr id="4371" name="Picture 275"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35433000"/>
          <a:ext cx="200025" cy="200025"/>
        </a:xfrm>
        <a:prstGeom prst="rect">
          <a:avLst/>
        </a:prstGeom>
        <a:noFill/>
      </xdr:spPr>
    </xdr:pic>
    <xdr:clientData/>
  </xdr:twoCellAnchor>
  <xdr:twoCellAnchor editAs="oneCell">
    <xdr:from>
      <xdr:col>5</xdr:col>
      <xdr:colOff>0</xdr:colOff>
      <xdr:row>157</xdr:row>
      <xdr:rowOff>0</xdr:rowOff>
    </xdr:from>
    <xdr:to>
      <xdr:col>5</xdr:col>
      <xdr:colOff>200025</xdr:colOff>
      <xdr:row>158</xdr:row>
      <xdr:rowOff>38100</xdr:rowOff>
    </xdr:to>
    <xdr:pic>
      <xdr:nvPicPr>
        <xdr:cNvPr id="4372" name="Picture 27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5433000"/>
          <a:ext cx="200025" cy="200025"/>
        </a:xfrm>
        <a:prstGeom prst="rect">
          <a:avLst/>
        </a:prstGeom>
        <a:noFill/>
      </xdr:spPr>
    </xdr:pic>
    <xdr:clientData/>
  </xdr:twoCellAnchor>
  <xdr:twoCellAnchor editAs="oneCell">
    <xdr:from>
      <xdr:col>4</xdr:col>
      <xdr:colOff>0</xdr:colOff>
      <xdr:row>158</xdr:row>
      <xdr:rowOff>0</xdr:rowOff>
    </xdr:from>
    <xdr:to>
      <xdr:col>4</xdr:col>
      <xdr:colOff>200025</xdr:colOff>
      <xdr:row>159</xdr:row>
      <xdr:rowOff>38100</xdr:rowOff>
    </xdr:to>
    <xdr:pic>
      <xdr:nvPicPr>
        <xdr:cNvPr id="4373" name="Picture 27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5594925"/>
          <a:ext cx="200025" cy="200025"/>
        </a:xfrm>
        <a:prstGeom prst="rect">
          <a:avLst/>
        </a:prstGeom>
        <a:noFill/>
      </xdr:spPr>
    </xdr:pic>
    <xdr:clientData/>
  </xdr:twoCellAnchor>
  <xdr:twoCellAnchor editAs="oneCell">
    <xdr:from>
      <xdr:col>5</xdr:col>
      <xdr:colOff>0</xdr:colOff>
      <xdr:row>158</xdr:row>
      <xdr:rowOff>0</xdr:rowOff>
    </xdr:from>
    <xdr:to>
      <xdr:col>5</xdr:col>
      <xdr:colOff>200025</xdr:colOff>
      <xdr:row>159</xdr:row>
      <xdr:rowOff>38100</xdr:rowOff>
    </xdr:to>
    <xdr:pic>
      <xdr:nvPicPr>
        <xdr:cNvPr id="4374" name="Picture 27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5594925"/>
          <a:ext cx="200025" cy="200025"/>
        </a:xfrm>
        <a:prstGeom prst="rect">
          <a:avLst/>
        </a:prstGeom>
        <a:noFill/>
      </xdr:spPr>
    </xdr:pic>
    <xdr:clientData/>
  </xdr:twoCellAnchor>
  <xdr:twoCellAnchor editAs="oneCell">
    <xdr:from>
      <xdr:col>4</xdr:col>
      <xdr:colOff>0</xdr:colOff>
      <xdr:row>159</xdr:row>
      <xdr:rowOff>0</xdr:rowOff>
    </xdr:from>
    <xdr:to>
      <xdr:col>4</xdr:col>
      <xdr:colOff>200025</xdr:colOff>
      <xdr:row>160</xdr:row>
      <xdr:rowOff>38100</xdr:rowOff>
    </xdr:to>
    <xdr:pic>
      <xdr:nvPicPr>
        <xdr:cNvPr id="4375" name="Picture 27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6080700"/>
          <a:ext cx="200025" cy="200025"/>
        </a:xfrm>
        <a:prstGeom prst="rect">
          <a:avLst/>
        </a:prstGeom>
        <a:noFill/>
      </xdr:spPr>
    </xdr:pic>
    <xdr:clientData/>
  </xdr:twoCellAnchor>
  <xdr:twoCellAnchor editAs="oneCell">
    <xdr:from>
      <xdr:col>5</xdr:col>
      <xdr:colOff>0</xdr:colOff>
      <xdr:row>159</xdr:row>
      <xdr:rowOff>0</xdr:rowOff>
    </xdr:from>
    <xdr:to>
      <xdr:col>5</xdr:col>
      <xdr:colOff>200025</xdr:colOff>
      <xdr:row>160</xdr:row>
      <xdr:rowOff>38100</xdr:rowOff>
    </xdr:to>
    <xdr:pic>
      <xdr:nvPicPr>
        <xdr:cNvPr id="4376" name="Picture 28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6080700"/>
          <a:ext cx="200025" cy="200025"/>
        </a:xfrm>
        <a:prstGeom prst="rect">
          <a:avLst/>
        </a:prstGeom>
        <a:noFill/>
      </xdr:spPr>
    </xdr:pic>
    <xdr:clientData/>
  </xdr:twoCellAnchor>
  <xdr:twoCellAnchor editAs="oneCell">
    <xdr:from>
      <xdr:col>4</xdr:col>
      <xdr:colOff>0</xdr:colOff>
      <xdr:row>160</xdr:row>
      <xdr:rowOff>0</xdr:rowOff>
    </xdr:from>
    <xdr:to>
      <xdr:col>4</xdr:col>
      <xdr:colOff>200025</xdr:colOff>
      <xdr:row>161</xdr:row>
      <xdr:rowOff>38100</xdr:rowOff>
    </xdr:to>
    <xdr:pic>
      <xdr:nvPicPr>
        <xdr:cNvPr id="4377" name="Picture 28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6728400"/>
          <a:ext cx="200025" cy="200025"/>
        </a:xfrm>
        <a:prstGeom prst="rect">
          <a:avLst/>
        </a:prstGeom>
        <a:noFill/>
      </xdr:spPr>
    </xdr:pic>
    <xdr:clientData/>
  </xdr:twoCellAnchor>
  <xdr:twoCellAnchor editAs="oneCell">
    <xdr:from>
      <xdr:col>5</xdr:col>
      <xdr:colOff>0</xdr:colOff>
      <xdr:row>160</xdr:row>
      <xdr:rowOff>0</xdr:rowOff>
    </xdr:from>
    <xdr:to>
      <xdr:col>5</xdr:col>
      <xdr:colOff>200025</xdr:colOff>
      <xdr:row>161</xdr:row>
      <xdr:rowOff>38100</xdr:rowOff>
    </xdr:to>
    <xdr:pic>
      <xdr:nvPicPr>
        <xdr:cNvPr id="4378" name="Picture 28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6728400"/>
          <a:ext cx="200025" cy="200025"/>
        </a:xfrm>
        <a:prstGeom prst="rect">
          <a:avLst/>
        </a:prstGeom>
        <a:noFill/>
      </xdr:spPr>
    </xdr:pic>
    <xdr:clientData/>
  </xdr:twoCellAnchor>
  <xdr:twoCellAnchor editAs="oneCell">
    <xdr:from>
      <xdr:col>4</xdr:col>
      <xdr:colOff>0</xdr:colOff>
      <xdr:row>161</xdr:row>
      <xdr:rowOff>0</xdr:rowOff>
    </xdr:from>
    <xdr:to>
      <xdr:col>4</xdr:col>
      <xdr:colOff>200025</xdr:colOff>
      <xdr:row>162</xdr:row>
      <xdr:rowOff>38100</xdr:rowOff>
    </xdr:to>
    <xdr:pic>
      <xdr:nvPicPr>
        <xdr:cNvPr id="4379" name="Picture 28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7214175"/>
          <a:ext cx="200025" cy="200025"/>
        </a:xfrm>
        <a:prstGeom prst="rect">
          <a:avLst/>
        </a:prstGeom>
        <a:noFill/>
      </xdr:spPr>
    </xdr:pic>
    <xdr:clientData/>
  </xdr:twoCellAnchor>
  <xdr:twoCellAnchor editAs="oneCell">
    <xdr:from>
      <xdr:col>5</xdr:col>
      <xdr:colOff>0</xdr:colOff>
      <xdr:row>161</xdr:row>
      <xdr:rowOff>0</xdr:rowOff>
    </xdr:from>
    <xdr:to>
      <xdr:col>5</xdr:col>
      <xdr:colOff>200025</xdr:colOff>
      <xdr:row>162</xdr:row>
      <xdr:rowOff>38100</xdr:rowOff>
    </xdr:to>
    <xdr:pic>
      <xdr:nvPicPr>
        <xdr:cNvPr id="4380" name="Picture 28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7214175"/>
          <a:ext cx="200025" cy="200025"/>
        </a:xfrm>
        <a:prstGeom prst="rect">
          <a:avLst/>
        </a:prstGeom>
        <a:noFill/>
      </xdr:spPr>
    </xdr:pic>
    <xdr:clientData/>
  </xdr:twoCellAnchor>
  <xdr:twoCellAnchor editAs="oneCell">
    <xdr:from>
      <xdr:col>4</xdr:col>
      <xdr:colOff>0</xdr:colOff>
      <xdr:row>162</xdr:row>
      <xdr:rowOff>0</xdr:rowOff>
    </xdr:from>
    <xdr:to>
      <xdr:col>4</xdr:col>
      <xdr:colOff>200025</xdr:colOff>
      <xdr:row>163</xdr:row>
      <xdr:rowOff>38100</xdr:rowOff>
    </xdr:to>
    <xdr:pic>
      <xdr:nvPicPr>
        <xdr:cNvPr id="4381" name="Picture 28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7861875"/>
          <a:ext cx="200025" cy="200025"/>
        </a:xfrm>
        <a:prstGeom prst="rect">
          <a:avLst/>
        </a:prstGeom>
        <a:noFill/>
      </xdr:spPr>
    </xdr:pic>
    <xdr:clientData/>
  </xdr:twoCellAnchor>
  <xdr:twoCellAnchor editAs="oneCell">
    <xdr:from>
      <xdr:col>5</xdr:col>
      <xdr:colOff>0</xdr:colOff>
      <xdr:row>162</xdr:row>
      <xdr:rowOff>0</xdr:rowOff>
    </xdr:from>
    <xdr:to>
      <xdr:col>5</xdr:col>
      <xdr:colOff>200025</xdr:colOff>
      <xdr:row>163</xdr:row>
      <xdr:rowOff>38100</xdr:rowOff>
    </xdr:to>
    <xdr:pic>
      <xdr:nvPicPr>
        <xdr:cNvPr id="4382" name="Picture 28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7861875"/>
          <a:ext cx="200025" cy="200025"/>
        </a:xfrm>
        <a:prstGeom prst="rect">
          <a:avLst/>
        </a:prstGeom>
        <a:noFill/>
      </xdr:spPr>
    </xdr:pic>
    <xdr:clientData/>
  </xdr:twoCellAnchor>
  <xdr:twoCellAnchor editAs="oneCell">
    <xdr:from>
      <xdr:col>4</xdr:col>
      <xdr:colOff>0</xdr:colOff>
      <xdr:row>163</xdr:row>
      <xdr:rowOff>0</xdr:rowOff>
    </xdr:from>
    <xdr:to>
      <xdr:col>4</xdr:col>
      <xdr:colOff>200025</xdr:colOff>
      <xdr:row>164</xdr:row>
      <xdr:rowOff>38100</xdr:rowOff>
    </xdr:to>
    <xdr:pic>
      <xdr:nvPicPr>
        <xdr:cNvPr id="4383" name="Picture 28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8023800"/>
          <a:ext cx="200025" cy="200025"/>
        </a:xfrm>
        <a:prstGeom prst="rect">
          <a:avLst/>
        </a:prstGeom>
        <a:noFill/>
      </xdr:spPr>
    </xdr:pic>
    <xdr:clientData/>
  </xdr:twoCellAnchor>
  <xdr:twoCellAnchor editAs="oneCell">
    <xdr:from>
      <xdr:col>5</xdr:col>
      <xdr:colOff>0</xdr:colOff>
      <xdr:row>163</xdr:row>
      <xdr:rowOff>0</xdr:rowOff>
    </xdr:from>
    <xdr:to>
      <xdr:col>5</xdr:col>
      <xdr:colOff>200025</xdr:colOff>
      <xdr:row>164</xdr:row>
      <xdr:rowOff>38100</xdr:rowOff>
    </xdr:to>
    <xdr:pic>
      <xdr:nvPicPr>
        <xdr:cNvPr id="4384" name="Picture 28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8023800"/>
          <a:ext cx="200025" cy="200025"/>
        </a:xfrm>
        <a:prstGeom prst="rect">
          <a:avLst/>
        </a:prstGeom>
        <a:noFill/>
      </xdr:spPr>
    </xdr:pic>
    <xdr:clientData/>
  </xdr:twoCellAnchor>
  <xdr:twoCellAnchor editAs="oneCell">
    <xdr:from>
      <xdr:col>4</xdr:col>
      <xdr:colOff>0</xdr:colOff>
      <xdr:row>164</xdr:row>
      <xdr:rowOff>0</xdr:rowOff>
    </xdr:from>
    <xdr:to>
      <xdr:col>4</xdr:col>
      <xdr:colOff>200025</xdr:colOff>
      <xdr:row>165</xdr:row>
      <xdr:rowOff>38100</xdr:rowOff>
    </xdr:to>
    <xdr:pic>
      <xdr:nvPicPr>
        <xdr:cNvPr id="4385" name="Picture 28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8185725"/>
          <a:ext cx="200025" cy="200025"/>
        </a:xfrm>
        <a:prstGeom prst="rect">
          <a:avLst/>
        </a:prstGeom>
        <a:noFill/>
      </xdr:spPr>
    </xdr:pic>
    <xdr:clientData/>
  </xdr:twoCellAnchor>
  <xdr:twoCellAnchor editAs="oneCell">
    <xdr:from>
      <xdr:col>5</xdr:col>
      <xdr:colOff>0</xdr:colOff>
      <xdr:row>164</xdr:row>
      <xdr:rowOff>0</xdr:rowOff>
    </xdr:from>
    <xdr:to>
      <xdr:col>5</xdr:col>
      <xdr:colOff>200025</xdr:colOff>
      <xdr:row>165</xdr:row>
      <xdr:rowOff>38100</xdr:rowOff>
    </xdr:to>
    <xdr:pic>
      <xdr:nvPicPr>
        <xdr:cNvPr id="4386" name="Picture 29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8185725"/>
          <a:ext cx="200025" cy="200025"/>
        </a:xfrm>
        <a:prstGeom prst="rect">
          <a:avLst/>
        </a:prstGeom>
        <a:noFill/>
      </xdr:spPr>
    </xdr:pic>
    <xdr:clientData/>
  </xdr:twoCellAnchor>
  <xdr:twoCellAnchor editAs="oneCell">
    <xdr:from>
      <xdr:col>4</xdr:col>
      <xdr:colOff>0</xdr:colOff>
      <xdr:row>165</xdr:row>
      <xdr:rowOff>0</xdr:rowOff>
    </xdr:from>
    <xdr:to>
      <xdr:col>4</xdr:col>
      <xdr:colOff>200025</xdr:colOff>
      <xdr:row>166</xdr:row>
      <xdr:rowOff>38100</xdr:rowOff>
    </xdr:to>
    <xdr:pic>
      <xdr:nvPicPr>
        <xdr:cNvPr id="4387" name="Picture 29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8347650"/>
          <a:ext cx="200025" cy="200025"/>
        </a:xfrm>
        <a:prstGeom prst="rect">
          <a:avLst/>
        </a:prstGeom>
        <a:noFill/>
      </xdr:spPr>
    </xdr:pic>
    <xdr:clientData/>
  </xdr:twoCellAnchor>
  <xdr:twoCellAnchor editAs="oneCell">
    <xdr:from>
      <xdr:col>5</xdr:col>
      <xdr:colOff>0</xdr:colOff>
      <xdr:row>165</xdr:row>
      <xdr:rowOff>0</xdr:rowOff>
    </xdr:from>
    <xdr:to>
      <xdr:col>5</xdr:col>
      <xdr:colOff>200025</xdr:colOff>
      <xdr:row>166</xdr:row>
      <xdr:rowOff>38100</xdr:rowOff>
    </xdr:to>
    <xdr:pic>
      <xdr:nvPicPr>
        <xdr:cNvPr id="4388" name="Picture 29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8347650"/>
          <a:ext cx="200025" cy="200025"/>
        </a:xfrm>
        <a:prstGeom prst="rect">
          <a:avLst/>
        </a:prstGeom>
        <a:noFill/>
      </xdr:spPr>
    </xdr:pic>
    <xdr:clientData/>
  </xdr:twoCellAnchor>
  <xdr:twoCellAnchor editAs="oneCell">
    <xdr:from>
      <xdr:col>4</xdr:col>
      <xdr:colOff>0</xdr:colOff>
      <xdr:row>166</xdr:row>
      <xdr:rowOff>0</xdr:rowOff>
    </xdr:from>
    <xdr:to>
      <xdr:col>4</xdr:col>
      <xdr:colOff>200025</xdr:colOff>
      <xdr:row>167</xdr:row>
      <xdr:rowOff>38100</xdr:rowOff>
    </xdr:to>
    <xdr:pic>
      <xdr:nvPicPr>
        <xdr:cNvPr id="4389" name="Picture 29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8509575"/>
          <a:ext cx="200025" cy="200025"/>
        </a:xfrm>
        <a:prstGeom prst="rect">
          <a:avLst/>
        </a:prstGeom>
        <a:noFill/>
      </xdr:spPr>
    </xdr:pic>
    <xdr:clientData/>
  </xdr:twoCellAnchor>
  <xdr:twoCellAnchor editAs="oneCell">
    <xdr:from>
      <xdr:col>5</xdr:col>
      <xdr:colOff>0</xdr:colOff>
      <xdr:row>166</xdr:row>
      <xdr:rowOff>0</xdr:rowOff>
    </xdr:from>
    <xdr:to>
      <xdr:col>5</xdr:col>
      <xdr:colOff>200025</xdr:colOff>
      <xdr:row>167</xdr:row>
      <xdr:rowOff>38100</xdr:rowOff>
    </xdr:to>
    <xdr:pic>
      <xdr:nvPicPr>
        <xdr:cNvPr id="4390" name="Picture 29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8509575"/>
          <a:ext cx="200025" cy="200025"/>
        </a:xfrm>
        <a:prstGeom prst="rect">
          <a:avLst/>
        </a:prstGeom>
        <a:noFill/>
      </xdr:spPr>
    </xdr:pic>
    <xdr:clientData/>
  </xdr:twoCellAnchor>
  <xdr:twoCellAnchor editAs="oneCell">
    <xdr:from>
      <xdr:col>4</xdr:col>
      <xdr:colOff>0</xdr:colOff>
      <xdr:row>167</xdr:row>
      <xdr:rowOff>0</xdr:rowOff>
    </xdr:from>
    <xdr:to>
      <xdr:col>4</xdr:col>
      <xdr:colOff>200025</xdr:colOff>
      <xdr:row>168</xdr:row>
      <xdr:rowOff>38100</xdr:rowOff>
    </xdr:to>
    <xdr:pic>
      <xdr:nvPicPr>
        <xdr:cNvPr id="4391" name="Picture 29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8833425"/>
          <a:ext cx="200025" cy="200025"/>
        </a:xfrm>
        <a:prstGeom prst="rect">
          <a:avLst/>
        </a:prstGeom>
        <a:noFill/>
      </xdr:spPr>
    </xdr:pic>
    <xdr:clientData/>
  </xdr:twoCellAnchor>
  <xdr:twoCellAnchor editAs="oneCell">
    <xdr:from>
      <xdr:col>5</xdr:col>
      <xdr:colOff>0</xdr:colOff>
      <xdr:row>167</xdr:row>
      <xdr:rowOff>0</xdr:rowOff>
    </xdr:from>
    <xdr:to>
      <xdr:col>5</xdr:col>
      <xdr:colOff>200025</xdr:colOff>
      <xdr:row>168</xdr:row>
      <xdr:rowOff>38100</xdr:rowOff>
    </xdr:to>
    <xdr:pic>
      <xdr:nvPicPr>
        <xdr:cNvPr id="4392" name="Picture 29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8833425"/>
          <a:ext cx="200025" cy="200025"/>
        </a:xfrm>
        <a:prstGeom prst="rect">
          <a:avLst/>
        </a:prstGeom>
        <a:noFill/>
      </xdr:spPr>
    </xdr:pic>
    <xdr:clientData/>
  </xdr:twoCellAnchor>
  <xdr:twoCellAnchor editAs="oneCell">
    <xdr:from>
      <xdr:col>4</xdr:col>
      <xdr:colOff>0</xdr:colOff>
      <xdr:row>168</xdr:row>
      <xdr:rowOff>0</xdr:rowOff>
    </xdr:from>
    <xdr:to>
      <xdr:col>4</xdr:col>
      <xdr:colOff>200025</xdr:colOff>
      <xdr:row>169</xdr:row>
      <xdr:rowOff>38100</xdr:rowOff>
    </xdr:to>
    <xdr:pic>
      <xdr:nvPicPr>
        <xdr:cNvPr id="4393" name="Picture 29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8995350"/>
          <a:ext cx="200025" cy="200025"/>
        </a:xfrm>
        <a:prstGeom prst="rect">
          <a:avLst/>
        </a:prstGeom>
        <a:noFill/>
      </xdr:spPr>
    </xdr:pic>
    <xdr:clientData/>
  </xdr:twoCellAnchor>
  <xdr:twoCellAnchor editAs="oneCell">
    <xdr:from>
      <xdr:col>5</xdr:col>
      <xdr:colOff>0</xdr:colOff>
      <xdr:row>168</xdr:row>
      <xdr:rowOff>0</xdr:rowOff>
    </xdr:from>
    <xdr:to>
      <xdr:col>5</xdr:col>
      <xdr:colOff>200025</xdr:colOff>
      <xdr:row>169</xdr:row>
      <xdr:rowOff>38100</xdr:rowOff>
    </xdr:to>
    <xdr:pic>
      <xdr:nvPicPr>
        <xdr:cNvPr id="4394" name="Picture 29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8995350"/>
          <a:ext cx="200025" cy="200025"/>
        </a:xfrm>
        <a:prstGeom prst="rect">
          <a:avLst/>
        </a:prstGeom>
        <a:noFill/>
      </xdr:spPr>
    </xdr:pic>
    <xdr:clientData/>
  </xdr:twoCellAnchor>
  <xdr:twoCellAnchor editAs="oneCell">
    <xdr:from>
      <xdr:col>4</xdr:col>
      <xdr:colOff>0</xdr:colOff>
      <xdr:row>169</xdr:row>
      <xdr:rowOff>0</xdr:rowOff>
    </xdr:from>
    <xdr:to>
      <xdr:col>4</xdr:col>
      <xdr:colOff>200025</xdr:colOff>
      <xdr:row>170</xdr:row>
      <xdr:rowOff>38100</xdr:rowOff>
    </xdr:to>
    <xdr:pic>
      <xdr:nvPicPr>
        <xdr:cNvPr id="4395" name="Picture 299"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39157275"/>
          <a:ext cx="200025" cy="200025"/>
        </a:xfrm>
        <a:prstGeom prst="rect">
          <a:avLst/>
        </a:prstGeom>
        <a:noFill/>
      </xdr:spPr>
    </xdr:pic>
    <xdr:clientData/>
  </xdr:twoCellAnchor>
  <xdr:twoCellAnchor editAs="oneCell">
    <xdr:from>
      <xdr:col>5</xdr:col>
      <xdr:colOff>0</xdr:colOff>
      <xdr:row>169</xdr:row>
      <xdr:rowOff>0</xdr:rowOff>
    </xdr:from>
    <xdr:to>
      <xdr:col>5</xdr:col>
      <xdr:colOff>200025</xdr:colOff>
      <xdr:row>170</xdr:row>
      <xdr:rowOff>38100</xdr:rowOff>
    </xdr:to>
    <xdr:pic>
      <xdr:nvPicPr>
        <xdr:cNvPr id="4396" name="Picture 30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9157275"/>
          <a:ext cx="200025" cy="200025"/>
        </a:xfrm>
        <a:prstGeom prst="rect">
          <a:avLst/>
        </a:prstGeom>
        <a:noFill/>
      </xdr:spPr>
    </xdr:pic>
    <xdr:clientData/>
  </xdr:twoCellAnchor>
  <xdr:twoCellAnchor editAs="oneCell">
    <xdr:from>
      <xdr:col>4</xdr:col>
      <xdr:colOff>0</xdr:colOff>
      <xdr:row>170</xdr:row>
      <xdr:rowOff>0</xdr:rowOff>
    </xdr:from>
    <xdr:to>
      <xdr:col>4</xdr:col>
      <xdr:colOff>200025</xdr:colOff>
      <xdr:row>171</xdr:row>
      <xdr:rowOff>38100</xdr:rowOff>
    </xdr:to>
    <xdr:pic>
      <xdr:nvPicPr>
        <xdr:cNvPr id="4397" name="Picture 30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9319200"/>
          <a:ext cx="200025" cy="200025"/>
        </a:xfrm>
        <a:prstGeom prst="rect">
          <a:avLst/>
        </a:prstGeom>
        <a:noFill/>
      </xdr:spPr>
    </xdr:pic>
    <xdr:clientData/>
  </xdr:twoCellAnchor>
  <xdr:twoCellAnchor editAs="oneCell">
    <xdr:from>
      <xdr:col>5</xdr:col>
      <xdr:colOff>0</xdr:colOff>
      <xdr:row>170</xdr:row>
      <xdr:rowOff>0</xdr:rowOff>
    </xdr:from>
    <xdr:to>
      <xdr:col>5</xdr:col>
      <xdr:colOff>200025</xdr:colOff>
      <xdr:row>171</xdr:row>
      <xdr:rowOff>38100</xdr:rowOff>
    </xdr:to>
    <xdr:pic>
      <xdr:nvPicPr>
        <xdr:cNvPr id="4398" name="Picture 30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9319200"/>
          <a:ext cx="200025" cy="200025"/>
        </a:xfrm>
        <a:prstGeom prst="rect">
          <a:avLst/>
        </a:prstGeom>
        <a:noFill/>
      </xdr:spPr>
    </xdr:pic>
    <xdr:clientData/>
  </xdr:twoCellAnchor>
  <xdr:twoCellAnchor editAs="oneCell">
    <xdr:from>
      <xdr:col>4</xdr:col>
      <xdr:colOff>0</xdr:colOff>
      <xdr:row>171</xdr:row>
      <xdr:rowOff>0</xdr:rowOff>
    </xdr:from>
    <xdr:to>
      <xdr:col>4</xdr:col>
      <xdr:colOff>200025</xdr:colOff>
      <xdr:row>172</xdr:row>
      <xdr:rowOff>38100</xdr:rowOff>
    </xdr:to>
    <xdr:pic>
      <xdr:nvPicPr>
        <xdr:cNvPr id="4399" name="Picture 30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9481125"/>
          <a:ext cx="200025" cy="200025"/>
        </a:xfrm>
        <a:prstGeom prst="rect">
          <a:avLst/>
        </a:prstGeom>
        <a:noFill/>
      </xdr:spPr>
    </xdr:pic>
    <xdr:clientData/>
  </xdr:twoCellAnchor>
  <xdr:twoCellAnchor editAs="oneCell">
    <xdr:from>
      <xdr:col>5</xdr:col>
      <xdr:colOff>0</xdr:colOff>
      <xdr:row>171</xdr:row>
      <xdr:rowOff>0</xdr:rowOff>
    </xdr:from>
    <xdr:to>
      <xdr:col>5</xdr:col>
      <xdr:colOff>200025</xdr:colOff>
      <xdr:row>172</xdr:row>
      <xdr:rowOff>38100</xdr:rowOff>
    </xdr:to>
    <xdr:pic>
      <xdr:nvPicPr>
        <xdr:cNvPr id="4400" name="Picture 30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9481125"/>
          <a:ext cx="200025" cy="200025"/>
        </a:xfrm>
        <a:prstGeom prst="rect">
          <a:avLst/>
        </a:prstGeom>
        <a:noFill/>
      </xdr:spPr>
    </xdr:pic>
    <xdr:clientData/>
  </xdr:twoCellAnchor>
  <xdr:twoCellAnchor editAs="oneCell">
    <xdr:from>
      <xdr:col>4</xdr:col>
      <xdr:colOff>0</xdr:colOff>
      <xdr:row>172</xdr:row>
      <xdr:rowOff>0</xdr:rowOff>
    </xdr:from>
    <xdr:to>
      <xdr:col>4</xdr:col>
      <xdr:colOff>200025</xdr:colOff>
      <xdr:row>173</xdr:row>
      <xdr:rowOff>38100</xdr:rowOff>
    </xdr:to>
    <xdr:pic>
      <xdr:nvPicPr>
        <xdr:cNvPr id="4401" name="Picture 30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39643050"/>
          <a:ext cx="200025" cy="200025"/>
        </a:xfrm>
        <a:prstGeom prst="rect">
          <a:avLst/>
        </a:prstGeom>
        <a:noFill/>
      </xdr:spPr>
    </xdr:pic>
    <xdr:clientData/>
  </xdr:twoCellAnchor>
  <xdr:twoCellAnchor editAs="oneCell">
    <xdr:from>
      <xdr:col>5</xdr:col>
      <xdr:colOff>0</xdr:colOff>
      <xdr:row>172</xdr:row>
      <xdr:rowOff>0</xdr:rowOff>
    </xdr:from>
    <xdr:to>
      <xdr:col>5</xdr:col>
      <xdr:colOff>200025</xdr:colOff>
      <xdr:row>173</xdr:row>
      <xdr:rowOff>38100</xdr:rowOff>
    </xdr:to>
    <xdr:pic>
      <xdr:nvPicPr>
        <xdr:cNvPr id="4402" name="Picture 30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39643050"/>
          <a:ext cx="200025" cy="200025"/>
        </a:xfrm>
        <a:prstGeom prst="rect">
          <a:avLst/>
        </a:prstGeom>
        <a:noFill/>
      </xdr:spPr>
    </xdr:pic>
    <xdr:clientData/>
  </xdr:twoCellAnchor>
  <xdr:twoCellAnchor editAs="oneCell">
    <xdr:from>
      <xdr:col>4</xdr:col>
      <xdr:colOff>0</xdr:colOff>
      <xdr:row>173</xdr:row>
      <xdr:rowOff>0</xdr:rowOff>
    </xdr:from>
    <xdr:to>
      <xdr:col>4</xdr:col>
      <xdr:colOff>200025</xdr:colOff>
      <xdr:row>174</xdr:row>
      <xdr:rowOff>38100</xdr:rowOff>
    </xdr:to>
    <xdr:pic>
      <xdr:nvPicPr>
        <xdr:cNvPr id="4403" name="Picture 30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0128825"/>
          <a:ext cx="200025" cy="200025"/>
        </a:xfrm>
        <a:prstGeom prst="rect">
          <a:avLst/>
        </a:prstGeom>
        <a:noFill/>
      </xdr:spPr>
    </xdr:pic>
    <xdr:clientData/>
  </xdr:twoCellAnchor>
  <xdr:twoCellAnchor editAs="oneCell">
    <xdr:from>
      <xdr:col>5</xdr:col>
      <xdr:colOff>0</xdr:colOff>
      <xdr:row>173</xdr:row>
      <xdr:rowOff>0</xdr:rowOff>
    </xdr:from>
    <xdr:to>
      <xdr:col>5</xdr:col>
      <xdr:colOff>200025</xdr:colOff>
      <xdr:row>174</xdr:row>
      <xdr:rowOff>38100</xdr:rowOff>
    </xdr:to>
    <xdr:pic>
      <xdr:nvPicPr>
        <xdr:cNvPr id="4404" name="Picture 30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0128825"/>
          <a:ext cx="200025" cy="200025"/>
        </a:xfrm>
        <a:prstGeom prst="rect">
          <a:avLst/>
        </a:prstGeom>
        <a:noFill/>
      </xdr:spPr>
    </xdr:pic>
    <xdr:clientData/>
  </xdr:twoCellAnchor>
  <xdr:twoCellAnchor editAs="oneCell">
    <xdr:from>
      <xdr:col>4</xdr:col>
      <xdr:colOff>0</xdr:colOff>
      <xdr:row>174</xdr:row>
      <xdr:rowOff>0</xdr:rowOff>
    </xdr:from>
    <xdr:to>
      <xdr:col>4</xdr:col>
      <xdr:colOff>200025</xdr:colOff>
      <xdr:row>175</xdr:row>
      <xdr:rowOff>38100</xdr:rowOff>
    </xdr:to>
    <xdr:pic>
      <xdr:nvPicPr>
        <xdr:cNvPr id="4405" name="Picture 30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0614600"/>
          <a:ext cx="200025" cy="200025"/>
        </a:xfrm>
        <a:prstGeom prst="rect">
          <a:avLst/>
        </a:prstGeom>
        <a:noFill/>
      </xdr:spPr>
    </xdr:pic>
    <xdr:clientData/>
  </xdr:twoCellAnchor>
  <xdr:twoCellAnchor editAs="oneCell">
    <xdr:from>
      <xdr:col>5</xdr:col>
      <xdr:colOff>0</xdr:colOff>
      <xdr:row>174</xdr:row>
      <xdr:rowOff>0</xdr:rowOff>
    </xdr:from>
    <xdr:to>
      <xdr:col>5</xdr:col>
      <xdr:colOff>200025</xdr:colOff>
      <xdr:row>175</xdr:row>
      <xdr:rowOff>38100</xdr:rowOff>
    </xdr:to>
    <xdr:pic>
      <xdr:nvPicPr>
        <xdr:cNvPr id="4406" name="Picture 31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0614600"/>
          <a:ext cx="200025" cy="200025"/>
        </a:xfrm>
        <a:prstGeom prst="rect">
          <a:avLst/>
        </a:prstGeom>
        <a:noFill/>
      </xdr:spPr>
    </xdr:pic>
    <xdr:clientData/>
  </xdr:twoCellAnchor>
  <xdr:twoCellAnchor editAs="oneCell">
    <xdr:from>
      <xdr:col>4</xdr:col>
      <xdr:colOff>0</xdr:colOff>
      <xdr:row>175</xdr:row>
      <xdr:rowOff>0</xdr:rowOff>
    </xdr:from>
    <xdr:to>
      <xdr:col>4</xdr:col>
      <xdr:colOff>200025</xdr:colOff>
      <xdr:row>176</xdr:row>
      <xdr:rowOff>38100</xdr:rowOff>
    </xdr:to>
    <xdr:pic>
      <xdr:nvPicPr>
        <xdr:cNvPr id="4407" name="Picture 31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1100375"/>
          <a:ext cx="200025" cy="200025"/>
        </a:xfrm>
        <a:prstGeom prst="rect">
          <a:avLst/>
        </a:prstGeom>
        <a:noFill/>
      </xdr:spPr>
    </xdr:pic>
    <xdr:clientData/>
  </xdr:twoCellAnchor>
  <xdr:twoCellAnchor editAs="oneCell">
    <xdr:from>
      <xdr:col>5</xdr:col>
      <xdr:colOff>0</xdr:colOff>
      <xdr:row>175</xdr:row>
      <xdr:rowOff>0</xdr:rowOff>
    </xdr:from>
    <xdr:to>
      <xdr:col>5</xdr:col>
      <xdr:colOff>200025</xdr:colOff>
      <xdr:row>176</xdr:row>
      <xdr:rowOff>38100</xdr:rowOff>
    </xdr:to>
    <xdr:pic>
      <xdr:nvPicPr>
        <xdr:cNvPr id="4408" name="Picture 31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1100375"/>
          <a:ext cx="200025" cy="200025"/>
        </a:xfrm>
        <a:prstGeom prst="rect">
          <a:avLst/>
        </a:prstGeom>
        <a:noFill/>
      </xdr:spPr>
    </xdr:pic>
    <xdr:clientData/>
  </xdr:twoCellAnchor>
  <xdr:twoCellAnchor editAs="oneCell">
    <xdr:from>
      <xdr:col>4</xdr:col>
      <xdr:colOff>0</xdr:colOff>
      <xdr:row>176</xdr:row>
      <xdr:rowOff>0</xdr:rowOff>
    </xdr:from>
    <xdr:to>
      <xdr:col>4</xdr:col>
      <xdr:colOff>200025</xdr:colOff>
      <xdr:row>177</xdr:row>
      <xdr:rowOff>38100</xdr:rowOff>
    </xdr:to>
    <xdr:pic>
      <xdr:nvPicPr>
        <xdr:cNvPr id="4409" name="Picture 31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1586150"/>
          <a:ext cx="200025" cy="200025"/>
        </a:xfrm>
        <a:prstGeom prst="rect">
          <a:avLst/>
        </a:prstGeom>
        <a:noFill/>
      </xdr:spPr>
    </xdr:pic>
    <xdr:clientData/>
  </xdr:twoCellAnchor>
  <xdr:twoCellAnchor editAs="oneCell">
    <xdr:from>
      <xdr:col>5</xdr:col>
      <xdr:colOff>0</xdr:colOff>
      <xdr:row>176</xdr:row>
      <xdr:rowOff>0</xdr:rowOff>
    </xdr:from>
    <xdr:to>
      <xdr:col>5</xdr:col>
      <xdr:colOff>200025</xdr:colOff>
      <xdr:row>177</xdr:row>
      <xdr:rowOff>38100</xdr:rowOff>
    </xdr:to>
    <xdr:pic>
      <xdr:nvPicPr>
        <xdr:cNvPr id="4410" name="Picture 31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1586150"/>
          <a:ext cx="200025" cy="200025"/>
        </a:xfrm>
        <a:prstGeom prst="rect">
          <a:avLst/>
        </a:prstGeom>
        <a:noFill/>
      </xdr:spPr>
    </xdr:pic>
    <xdr:clientData/>
  </xdr:twoCellAnchor>
  <xdr:twoCellAnchor editAs="oneCell">
    <xdr:from>
      <xdr:col>4</xdr:col>
      <xdr:colOff>0</xdr:colOff>
      <xdr:row>177</xdr:row>
      <xdr:rowOff>0</xdr:rowOff>
    </xdr:from>
    <xdr:to>
      <xdr:col>4</xdr:col>
      <xdr:colOff>200025</xdr:colOff>
      <xdr:row>178</xdr:row>
      <xdr:rowOff>38100</xdr:rowOff>
    </xdr:to>
    <xdr:pic>
      <xdr:nvPicPr>
        <xdr:cNvPr id="4411" name="Picture 31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1910000"/>
          <a:ext cx="200025" cy="200025"/>
        </a:xfrm>
        <a:prstGeom prst="rect">
          <a:avLst/>
        </a:prstGeom>
        <a:noFill/>
      </xdr:spPr>
    </xdr:pic>
    <xdr:clientData/>
  </xdr:twoCellAnchor>
  <xdr:twoCellAnchor editAs="oneCell">
    <xdr:from>
      <xdr:col>5</xdr:col>
      <xdr:colOff>0</xdr:colOff>
      <xdr:row>177</xdr:row>
      <xdr:rowOff>0</xdr:rowOff>
    </xdr:from>
    <xdr:to>
      <xdr:col>5</xdr:col>
      <xdr:colOff>200025</xdr:colOff>
      <xdr:row>178</xdr:row>
      <xdr:rowOff>38100</xdr:rowOff>
    </xdr:to>
    <xdr:pic>
      <xdr:nvPicPr>
        <xdr:cNvPr id="4412" name="Picture 31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1910000"/>
          <a:ext cx="200025" cy="200025"/>
        </a:xfrm>
        <a:prstGeom prst="rect">
          <a:avLst/>
        </a:prstGeom>
        <a:noFill/>
      </xdr:spPr>
    </xdr:pic>
    <xdr:clientData/>
  </xdr:twoCellAnchor>
  <xdr:twoCellAnchor editAs="oneCell">
    <xdr:from>
      <xdr:col>4</xdr:col>
      <xdr:colOff>0</xdr:colOff>
      <xdr:row>178</xdr:row>
      <xdr:rowOff>0</xdr:rowOff>
    </xdr:from>
    <xdr:to>
      <xdr:col>4</xdr:col>
      <xdr:colOff>200025</xdr:colOff>
      <xdr:row>179</xdr:row>
      <xdr:rowOff>38100</xdr:rowOff>
    </xdr:to>
    <xdr:pic>
      <xdr:nvPicPr>
        <xdr:cNvPr id="4413" name="Picture 31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2395775"/>
          <a:ext cx="200025" cy="200025"/>
        </a:xfrm>
        <a:prstGeom prst="rect">
          <a:avLst/>
        </a:prstGeom>
        <a:noFill/>
      </xdr:spPr>
    </xdr:pic>
    <xdr:clientData/>
  </xdr:twoCellAnchor>
  <xdr:twoCellAnchor editAs="oneCell">
    <xdr:from>
      <xdr:col>5</xdr:col>
      <xdr:colOff>0</xdr:colOff>
      <xdr:row>178</xdr:row>
      <xdr:rowOff>0</xdr:rowOff>
    </xdr:from>
    <xdr:to>
      <xdr:col>5</xdr:col>
      <xdr:colOff>200025</xdr:colOff>
      <xdr:row>179</xdr:row>
      <xdr:rowOff>38100</xdr:rowOff>
    </xdr:to>
    <xdr:pic>
      <xdr:nvPicPr>
        <xdr:cNvPr id="4414" name="Picture 31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2395775"/>
          <a:ext cx="200025" cy="200025"/>
        </a:xfrm>
        <a:prstGeom prst="rect">
          <a:avLst/>
        </a:prstGeom>
        <a:noFill/>
      </xdr:spPr>
    </xdr:pic>
    <xdr:clientData/>
  </xdr:twoCellAnchor>
  <xdr:twoCellAnchor editAs="oneCell">
    <xdr:from>
      <xdr:col>4</xdr:col>
      <xdr:colOff>0</xdr:colOff>
      <xdr:row>179</xdr:row>
      <xdr:rowOff>0</xdr:rowOff>
    </xdr:from>
    <xdr:to>
      <xdr:col>4</xdr:col>
      <xdr:colOff>200025</xdr:colOff>
      <xdr:row>180</xdr:row>
      <xdr:rowOff>38100</xdr:rowOff>
    </xdr:to>
    <xdr:pic>
      <xdr:nvPicPr>
        <xdr:cNvPr id="4415" name="Picture 31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2557700"/>
          <a:ext cx="200025" cy="200025"/>
        </a:xfrm>
        <a:prstGeom prst="rect">
          <a:avLst/>
        </a:prstGeom>
        <a:noFill/>
      </xdr:spPr>
    </xdr:pic>
    <xdr:clientData/>
  </xdr:twoCellAnchor>
  <xdr:twoCellAnchor editAs="oneCell">
    <xdr:from>
      <xdr:col>5</xdr:col>
      <xdr:colOff>0</xdr:colOff>
      <xdr:row>179</xdr:row>
      <xdr:rowOff>0</xdr:rowOff>
    </xdr:from>
    <xdr:to>
      <xdr:col>5</xdr:col>
      <xdr:colOff>200025</xdr:colOff>
      <xdr:row>180</xdr:row>
      <xdr:rowOff>38100</xdr:rowOff>
    </xdr:to>
    <xdr:pic>
      <xdr:nvPicPr>
        <xdr:cNvPr id="4416" name="Picture 32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2557700"/>
          <a:ext cx="200025" cy="200025"/>
        </a:xfrm>
        <a:prstGeom prst="rect">
          <a:avLst/>
        </a:prstGeom>
        <a:noFill/>
      </xdr:spPr>
    </xdr:pic>
    <xdr:clientData/>
  </xdr:twoCellAnchor>
  <xdr:twoCellAnchor editAs="oneCell">
    <xdr:from>
      <xdr:col>4</xdr:col>
      <xdr:colOff>0</xdr:colOff>
      <xdr:row>180</xdr:row>
      <xdr:rowOff>0</xdr:rowOff>
    </xdr:from>
    <xdr:to>
      <xdr:col>4</xdr:col>
      <xdr:colOff>200025</xdr:colOff>
      <xdr:row>181</xdr:row>
      <xdr:rowOff>38100</xdr:rowOff>
    </xdr:to>
    <xdr:pic>
      <xdr:nvPicPr>
        <xdr:cNvPr id="4417" name="Picture 32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2719625"/>
          <a:ext cx="200025" cy="200025"/>
        </a:xfrm>
        <a:prstGeom prst="rect">
          <a:avLst/>
        </a:prstGeom>
        <a:noFill/>
      </xdr:spPr>
    </xdr:pic>
    <xdr:clientData/>
  </xdr:twoCellAnchor>
  <xdr:twoCellAnchor editAs="oneCell">
    <xdr:from>
      <xdr:col>5</xdr:col>
      <xdr:colOff>0</xdr:colOff>
      <xdr:row>180</xdr:row>
      <xdr:rowOff>0</xdr:rowOff>
    </xdr:from>
    <xdr:to>
      <xdr:col>5</xdr:col>
      <xdr:colOff>200025</xdr:colOff>
      <xdr:row>181</xdr:row>
      <xdr:rowOff>38100</xdr:rowOff>
    </xdr:to>
    <xdr:pic>
      <xdr:nvPicPr>
        <xdr:cNvPr id="4418" name="Picture 32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2719625"/>
          <a:ext cx="200025" cy="200025"/>
        </a:xfrm>
        <a:prstGeom prst="rect">
          <a:avLst/>
        </a:prstGeom>
        <a:noFill/>
      </xdr:spPr>
    </xdr:pic>
    <xdr:clientData/>
  </xdr:twoCellAnchor>
  <xdr:twoCellAnchor editAs="oneCell">
    <xdr:from>
      <xdr:col>4</xdr:col>
      <xdr:colOff>0</xdr:colOff>
      <xdr:row>181</xdr:row>
      <xdr:rowOff>0</xdr:rowOff>
    </xdr:from>
    <xdr:to>
      <xdr:col>4</xdr:col>
      <xdr:colOff>200025</xdr:colOff>
      <xdr:row>182</xdr:row>
      <xdr:rowOff>38100</xdr:rowOff>
    </xdr:to>
    <xdr:pic>
      <xdr:nvPicPr>
        <xdr:cNvPr id="4419" name="Picture 32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2881550"/>
          <a:ext cx="200025" cy="200025"/>
        </a:xfrm>
        <a:prstGeom prst="rect">
          <a:avLst/>
        </a:prstGeom>
        <a:noFill/>
      </xdr:spPr>
    </xdr:pic>
    <xdr:clientData/>
  </xdr:twoCellAnchor>
  <xdr:twoCellAnchor editAs="oneCell">
    <xdr:from>
      <xdr:col>5</xdr:col>
      <xdr:colOff>0</xdr:colOff>
      <xdr:row>181</xdr:row>
      <xdr:rowOff>0</xdr:rowOff>
    </xdr:from>
    <xdr:to>
      <xdr:col>5</xdr:col>
      <xdr:colOff>200025</xdr:colOff>
      <xdr:row>182</xdr:row>
      <xdr:rowOff>38100</xdr:rowOff>
    </xdr:to>
    <xdr:pic>
      <xdr:nvPicPr>
        <xdr:cNvPr id="4420" name="Picture 32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2881550"/>
          <a:ext cx="200025" cy="200025"/>
        </a:xfrm>
        <a:prstGeom prst="rect">
          <a:avLst/>
        </a:prstGeom>
        <a:noFill/>
      </xdr:spPr>
    </xdr:pic>
    <xdr:clientData/>
  </xdr:twoCellAnchor>
  <xdr:twoCellAnchor editAs="oneCell">
    <xdr:from>
      <xdr:col>4</xdr:col>
      <xdr:colOff>0</xdr:colOff>
      <xdr:row>182</xdr:row>
      <xdr:rowOff>0</xdr:rowOff>
    </xdr:from>
    <xdr:to>
      <xdr:col>4</xdr:col>
      <xdr:colOff>200025</xdr:colOff>
      <xdr:row>183</xdr:row>
      <xdr:rowOff>38100</xdr:rowOff>
    </xdr:to>
    <xdr:pic>
      <xdr:nvPicPr>
        <xdr:cNvPr id="4421" name="Picture 32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3367325"/>
          <a:ext cx="200025" cy="200025"/>
        </a:xfrm>
        <a:prstGeom prst="rect">
          <a:avLst/>
        </a:prstGeom>
        <a:noFill/>
      </xdr:spPr>
    </xdr:pic>
    <xdr:clientData/>
  </xdr:twoCellAnchor>
  <xdr:twoCellAnchor editAs="oneCell">
    <xdr:from>
      <xdr:col>5</xdr:col>
      <xdr:colOff>0</xdr:colOff>
      <xdr:row>182</xdr:row>
      <xdr:rowOff>0</xdr:rowOff>
    </xdr:from>
    <xdr:to>
      <xdr:col>5</xdr:col>
      <xdr:colOff>200025</xdr:colOff>
      <xdr:row>183</xdr:row>
      <xdr:rowOff>38100</xdr:rowOff>
    </xdr:to>
    <xdr:pic>
      <xdr:nvPicPr>
        <xdr:cNvPr id="4422" name="Picture 32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3367325"/>
          <a:ext cx="200025" cy="200025"/>
        </a:xfrm>
        <a:prstGeom prst="rect">
          <a:avLst/>
        </a:prstGeom>
        <a:noFill/>
      </xdr:spPr>
    </xdr:pic>
    <xdr:clientData/>
  </xdr:twoCellAnchor>
  <xdr:twoCellAnchor editAs="oneCell">
    <xdr:from>
      <xdr:col>4</xdr:col>
      <xdr:colOff>0</xdr:colOff>
      <xdr:row>183</xdr:row>
      <xdr:rowOff>0</xdr:rowOff>
    </xdr:from>
    <xdr:to>
      <xdr:col>4</xdr:col>
      <xdr:colOff>200025</xdr:colOff>
      <xdr:row>184</xdr:row>
      <xdr:rowOff>38100</xdr:rowOff>
    </xdr:to>
    <xdr:pic>
      <xdr:nvPicPr>
        <xdr:cNvPr id="4423" name="Picture 32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3691175"/>
          <a:ext cx="200025" cy="200025"/>
        </a:xfrm>
        <a:prstGeom prst="rect">
          <a:avLst/>
        </a:prstGeom>
        <a:noFill/>
      </xdr:spPr>
    </xdr:pic>
    <xdr:clientData/>
  </xdr:twoCellAnchor>
  <xdr:twoCellAnchor editAs="oneCell">
    <xdr:from>
      <xdr:col>5</xdr:col>
      <xdr:colOff>0</xdr:colOff>
      <xdr:row>183</xdr:row>
      <xdr:rowOff>0</xdr:rowOff>
    </xdr:from>
    <xdr:to>
      <xdr:col>5</xdr:col>
      <xdr:colOff>200025</xdr:colOff>
      <xdr:row>184</xdr:row>
      <xdr:rowOff>38100</xdr:rowOff>
    </xdr:to>
    <xdr:pic>
      <xdr:nvPicPr>
        <xdr:cNvPr id="4424" name="Picture 32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3691175"/>
          <a:ext cx="200025" cy="200025"/>
        </a:xfrm>
        <a:prstGeom prst="rect">
          <a:avLst/>
        </a:prstGeom>
        <a:noFill/>
      </xdr:spPr>
    </xdr:pic>
    <xdr:clientData/>
  </xdr:twoCellAnchor>
  <xdr:twoCellAnchor editAs="oneCell">
    <xdr:from>
      <xdr:col>4</xdr:col>
      <xdr:colOff>0</xdr:colOff>
      <xdr:row>184</xdr:row>
      <xdr:rowOff>0</xdr:rowOff>
    </xdr:from>
    <xdr:to>
      <xdr:col>4</xdr:col>
      <xdr:colOff>200025</xdr:colOff>
      <xdr:row>185</xdr:row>
      <xdr:rowOff>38100</xdr:rowOff>
    </xdr:to>
    <xdr:pic>
      <xdr:nvPicPr>
        <xdr:cNvPr id="4425" name="Picture 32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3853100"/>
          <a:ext cx="200025" cy="200025"/>
        </a:xfrm>
        <a:prstGeom prst="rect">
          <a:avLst/>
        </a:prstGeom>
        <a:noFill/>
      </xdr:spPr>
    </xdr:pic>
    <xdr:clientData/>
  </xdr:twoCellAnchor>
  <xdr:twoCellAnchor editAs="oneCell">
    <xdr:from>
      <xdr:col>5</xdr:col>
      <xdr:colOff>0</xdr:colOff>
      <xdr:row>184</xdr:row>
      <xdr:rowOff>0</xdr:rowOff>
    </xdr:from>
    <xdr:to>
      <xdr:col>5</xdr:col>
      <xdr:colOff>200025</xdr:colOff>
      <xdr:row>185</xdr:row>
      <xdr:rowOff>38100</xdr:rowOff>
    </xdr:to>
    <xdr:pic>
      <xdr:nvPicPr>
        <xdr:cNvPr id="4426" name="Picture 33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3853100"/>
          <a:ext cx="200025" cy="200025"/>
        </a:xfrm>
        <a:prstGeom prst="rect">
          <a:avLst/>
        </a:prstGeom>
        <a:noFill/>
      </xdr:spPr>
    </xdr:pic>
    <xdr:clientData/>
  </xdr:twoCellAnchor>
  <xdr:twoCellAnchor editAs="oneCell">
    <xdr:from>
      <xdr:col>4</xdr:col>
      <xdr:colOff>0</xdr:colOff>
      <xdr:row>185</xdr:row>
      <xdr:rowOff>0</xdr:rowOff>
    </xdr:from>
    <xdr:to>
      <xdr:col>4</xdr:col>
      <xdr:colOff>200025</xdr:colOff>
      <xdr:row>186</xdr:row>
      <xdr:rowOff>38100</xdr:rowOff>
    </xdr:to>
    <xdr:pic>
      <xdr:nvPicPr>
        <xdr:cNvPr id="4427" name="Picture 33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4015025"/>
          <a:ext cx="200025" cy="200025"/>
        </a:xfrm>
        <a:prstGeom prst="rect">
          <a:avLst/>
        </a:prstGeom>
        <a:noFill/>
      </xdr:spPr>
    </xdr:pic>
    <xdr:clientData/>
  </xdr:twoCellAnchor>
  <xdr:twoCellAnchor editAs="oneCell">
    <xdr:from>
      <xdr:col>5</xdr:col>
      <xdr:colOff>0</xdr:colOff>
      <xdr:row>185</xdr:row>
      <xdr:rowOff>0</xdr:rowOff>
    </xdr:from>
    <xdr:to>
      <xdr:col>5</xdr:col>
      <xdr:colOff>200025</xdr:colOff>
      <xdr:row>186</xdr:row>
      <xdr:rowOff>38100</xdr:rowOff>
    </xdr:to>
    <xdr:pic>
      <xdr:nvPicPr>
        <xdr:cNvPr id="4428" name="Picture 33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4015025"/>
          <a:ext cx="200025" cy="200025"/>
        </a:xfrm>
        <a:prstGeom prst="rect">
          <a:avLst/>
        </a:prstGeom>
        <a:noFill/>
      </xdr:spPr>
    </xdr:pic>
    <xdr:clientData/>
  </xdr:twoCellAnchor>
  <xdr:twoCellAnchor editAs="oneCell">
    <xdr:from>
      <xdr:col>4</xdr:col>
      <xdr:colOff>0</xdr:colOff>
      <xdr:row>186</xdr:row>
      <xdr:rowOff>0</xdr:rowOff>
    </xdr:from>
    <xdr:to>
      <xdr:col>4</xdr:col>
      <xdr:colOff>200025</xdr:colOff>
      <xdr:row>187</xdr:row>
      <xdr:rowOff>38100</xdr:rowOff>
    </xdr:to>
    <xdr:pic>
      <xdr:nvPicPr>
        <xdr:cNvPr id="4429" name="Picture 33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4176950"/>
          <a:ext cx="200025" cy="200025"/>
        </a:xfrm>
        <a:prstGeom prst="rect">
          <a:avLst/>
        </a:prstGeom>
        <a:noFill/>
      </xdr:spPr>
    </xdr:pic>
    <xdr:clientData/>
  </xdr:twoCellAnchor>
  <xdr:twoCellAnchor editAs="oneCell">
    <xdr:from>
      <xdr:col>5</xdr:col>
      <xdr:colOff>0</xdr:colOff>
      <xdr:row>186</xdr:row>
      <xdr:rowOff>0</xdr:rowOff>
    </xdr:from>
    <xdr:to>
      <xdr:col>5</xdr:col>
      <xdr:colOff>200025</xdr:colOff>
      <xdr:row>187</xdr:row>
      <xdr:rowOff>38100</xdr:rowOff>
    </xdr:to>
    <xdr:pic>
      <xdr:nvPicPr>
        <xdr:cNvPr id="4430" name="Picture 33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4176950"/>
          <a:ext cx="200025" cy="200025"/>
        </a:xfrm>
        <a:prstGeom prst="rect">
          <a:avLst/>
        </a:prstGeom>
        <a:noFill/>
      </xdr:spPr>
    </xdr:pic>
    <xdr:clientData/>
  </xdr:twoCellAnchor>
  <xdr:twoCellAnchor editAs="oneCell">
    <xdr:from>
      <xdr:col>4</xdr:col>
      <xdr:colOff>0</xdr:colOff>
      <xdr:row>187</xdr:row>
      <xdr:rowOff>0</xdr:rowOff>
    </xdr:from>
    <xdr:to>
      <xdr:col>4</xdr:col>
      <xdr:colOff>200025</xdr:colOff>
      <xdr:row>188</xdr:row>
      <xdr:rowOff>38100</xdr:rowOff>
    </xdr:to>
    <xdr:pic>
      <xdr:nvPicPr>
        <xdr:cNvPr id="4431" name="Picture 33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4500800"/>
          <a:ext cx="200025" cy="200025"/>
        </a:xfrm>
        <a:prstGeom prst="rect">
          <a:avLst/>
        </a:prstGeom>
        <a:noFill/>
      </xdr:spPr>
    </xdr:pic>
    <xdr:clientData/>
  </xdr:twoCellAnchor>
  <xdr:twoCellAnchor editAs="oneCell">
    <xdr:from>
      <xdr:col>5</xdr:col>
      <xdr:colOff>0</xdr:colOff>
      <xdr:row>187</xdr:row>
      <xdr:rowOff>0</xdr:rowOff>
    </xdr:from>
    <xdr:to>
      <xdr:col>5</xdr:col>
      <xdr:colOff>200025</xdr:colOff>
      <xdr:row>188</xdr:row>
      <xdr:rowOff>38100</xdr:rowOff>
    </xdr:to>
    <xdr:pic>
      <xdr:nvPicPr>
        <xdr:cNvPr id="4432" name="Picture 33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4500800"/>
          <a:ext cx="200025" cy="200025"/>
        </a:xfrm>
        <a:prstGeom prst="rect">
          <a:avLst/>
        </a:prstGeom>
        <a:noFill/>
      </xdr:spPr>
    </xdr:pic>
    <xdr:clientData/>
  </xdr:twoCellAnchor>
  <xdr:twoCellAnchor editAs="oneCell">
    <xdr:from>
      <xdr:col>4</xdr:col>
      <xdr:colOff>0</xdr:colOff>
      <xdr:row>188</xdr:row>
      <xdr:rowOff>0</xdr:rowOff>
    </xdr:from>
    <xdr:to>
      <xdr:col>4</xdr:col>
      <xdr:colOff>200025</xdr:colOff>
      <xdr:row>189</xdr:row>
      <xdr:rowOff>38100</xdr:rowOff>
    </xdr:to>
    <xdr:pic>
      <xdr:nvPicPr>
        <xdr:cNvPr id="4433" name="Picture 33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4986575"/>
          <a:ext cx="200025" cy="200025"/>
        </a:xfrm>
        <a:prstGeom prst="rect">
          <a:avLst/>
        </a:prstGeom>
        <a:noFill/>
      </xdr:spPr>
    </xdr:pic>
    <xdr:clientData/>
  </xdr:twoCellAnchor>
  <xdr:twoCellAnchor editAs="oneCell">
    <xdr:from>
      <xdr:col>5</xdr:col>
      <xdr:colOff>0</xdr:colOff>
      <xdr:row>188</xdr:row>
      <xdr:rowOff>0</xdr:rowOff>
    </xdr:from>
    <xdr:to>
      <xdr:col>5</xdr:col>
      <xdr:colOff>200025</xdr:colOff>
      <xdr:row>189</xdr:row>
      <xdr:rowOff>38100</xdr:rowOff>
    </xdr:to>
    <xdr:pic>
      <xdr:nvPicPr>
        <xdr:cNvPr id="4434" name="Picture 33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4986575"/>
          <a:ext cx="200025" cy="200025"/>
        </a:xfrm>
        <a:prstGeom prst="rect">
          <a:avLst/>
        </a:prstGeom>
        <a:noFill/>
      </xdr:spPr>
    </xdr:pic>
    <xdr:clientData/>
  </xdr:twoCellAnchor>
  <xdr:twoCellAnchor editAs="oneCell">
    <xdr:from>
      <xdr:col>4</xdr:col>
      <xdr:colOff>0</xdr:colOff>
      <xdr:row>189</xdr:row>
      <xdr:rowOff>0</xdr:rowOff>
    </xdr:from>
    <xdr:to>
      <xdr:col>4</xdr:col>
      <xdr:colOff>200025</xdr:colOff>
      <xdr:row>190</xdr:row>
      <xdr:rowOff>38100</xdr:rowOff>
    </xdr:to>
    <xdr:pic>
      <xdr:nvPicPr>
        <xdr:cNvPr id="4435" name="Picture 33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5148500"/>
          <a:ext cx="200025" cy="200025"/>
        </a:xfrm>
        <a:prstGeom prst="rect">
          <a:avLst/>
        </a:prstGeom>
        <a:noFill/>
      </xdr:spPr>
    </xdr:pic>
    <xdr:clientData/>
  </xdr:twoCellAnchor>
  <xdr:twoCellAnchor editAs="oneCell">
    <xdr:from>
      <xdr:col>5</xdr:col>
      <xdr:colOff>0</xdr:colOff>
      <xdr:row>189</xdr:row>
      <xdr:rowOff>0</xdr:rowOff>
    </xdr:from>
    <xdr:to>
      <xdr:col>5</xdr:col>
      <xdr:colOff>200025</xdr:colOff>
      <xdr:row>190</xdr:row>
      <xdr:rowOff>38100</xdr:rowOff>
    </xdr:to>
    <xdr:pic>
      <xdr:nvPicPr>
        <xdr:cNvPr id="4436" name="Picture 34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5148500"/>
          <a:ext cx="200025" cy="200025"/>
        </a:xfrm>
        <a:prstGeom prst="rect">
          <a:avLst/>
        </a:prstGeom>
        <a:noFill/>
      </xdr:spPr>
    </xdr:pic>
    <xdr:clientData/>
  </xdr:twoCellAnchor>
  <xdr:twoCellAnchor editAs="oneCell">
    <xdr:from>
      <xdr:col>4</xdr:col>
      <xdr:colOff>0</xdr:colOff>
      <xdr:row>190</xdr:row>
      <xdr:rowOff>0</xdr:rowOff>
    </xdr:from>
    <xdr:to>
      <xdr:col>4</xdr:col>
      <xdr:colOff>200025</xdr:colOff>
      <xdr:row>191</xdr:row>
      <xdr:rowOff>38100</xdr:rowOff>
    </xdr:to>
    <xdr:pic>
      <xdr:nvPicPr>
        <xdr:cNvPr id="4437" name="Picture 34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5310425"/>
          <a:ext cx="200025" cy="200025"/>
        </a:xfrm>
        <a:prstGeom prst="rect">
          <a:avLst/>
        </a:prstGeom>
        <a:noFill/>
      </xdr:spPr>
    </xdr:pic>
    <xdr:clientData/>
  </xdr:twoCellAnchor>
  <xdr:twoCellAnchor editAs="oneCell">
    <xdr:from>
      <xdr:col>5</xdr:col>
      <xdr:colOff>0</xdr:colOff>
      <xdr:row>190</xdr:row>
      <xdr:rowOff>0</xdr:rowOff>
    </xdr:from>
    <xdr:to>
      <xdr:col>5</xdr:col>
      <xdr:colOff>200025</xdr:colOff>
      <xdr:row>191</xdr:row>
      <xdr:rowOff>38100</xdr:rowOff>
    </xdr:to>
    <xdr:pic>
      <xdr:nvPicPr>
        <xdr:cNvPr id="4438" name="Picture 34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5310425"/>
          <a:ext cx="200025" cy="200025"/>
        </a:xfrm>
        <a:prstGeom prst="rect">
          <a:avLst/>
        </a:prstGeom>
        <a:noFill/>
      </xdr:spPr>
    </xdr:pic>
    <xdr:clientData/>
  </xdr:twoCellAnchor>
  <xdr:twoCellAnchor editAs="oneCell">
    <xdr:from>
      <xdr:col>4</xdr:col>
      <xdr:colOff>0</xdr:colOff>
      <xdr:row>191</xdr:row>
      <xdr:rowOff>0</xdr:rowOff>
    </xdr:from>
    <xdr:to>
      <xdr:col>4</xdr:col>
      <xdr:colOff>200025</xdr:colOff>
      <xdr:row>192</xdr:row>
      <xdr:rowOff>38100</xdr:rowOff>
    </xdr:to>
    <xdr:pic>
      <xdr:nvPicPr>
        <xdr:cNvPr id="4439" name="Picture 34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5472350"/>
          <a:ext cx="200025" cy="200025"/>
        </a:xfrm>
        <a:prstGeom prst="rect">
          <a:avLst/>
        </a:prstGeom>
        <a:noFill/>
      </xdr:spPr>
    </xdr:pic>
    <xdr:clientData/>
  </xdr:twoCellAnchor>
  <xdr:twoCellAnchor editAs="oneCell">
    <xdr:from>
      <xdr:col>5</xdr:col>
      <xdr:colOff>0</xdr:colOff>
      <xdr:row>191</xdr:row>
      <xdr:rowOff>0</xdr:rowOff>
    </xdr:from>
    <xdr:to>
      <xdr:col>5</xdr:col>
      <xdr:colOff>200025</xdr:colOff>
      <xdr:row>192</xdr:row>
      <xdr:rowOff>38100</xdr:rowOff>
    </xdr:to>
    <xdr:pic>
      <xdr:nvPicPr>
        <xdr:cNvPr id="4440" name="Picture 34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5472350"/>
          <a:ext cx="200025" cy="200025"/>
        </a:xfrm>
        <a:prstGeom prst="rect">
          <a:avLst/>
        </a:prstGeom>
        <a:noFill/>
      </xdr:spPr>
    </xdr:pic>
    <xdr:clientData/>
  </xdr:twoCellAnchor>
  <xdr:twoCellAnchor editAs="oneCell">
    <xdr:from>
      <xdr:col>4</xdr:col>
      <xdr:colOff>0</xdr:colOff>
      <xdr:row>192</xdr:row>
      <xdr:rowOff>0</xdr:rowOff>
    </xdr:from>
    <xdr:to>
      <xdr:col>4</xdr:col>
      <xdr:colOff>200025</xdr:colOff>
      <xdr:row>193</xdr:row>
      <xdr:rowOff>38100</xdr:rowOff>
    </xdr:to>
    <xdr:pic>
      <xdr:nvPicPr>
        <xdr:cNvPr id="4441" name="Picture 34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5796200"/>
          <a:ext cx="200025" cy="200025"/>
        </a:xfrm>
        <a:prstGeom prst="rect">
          <a:avLst/>
        </a:prstGeom>
        <a:noFill/>
      </xdr:spPr>
    </xdr:pic>
    <xdr:clientData/>
  </xdr:twoCellAnchor>
  <xdr:twoCellAnchor editAs="oneCell">
    <xdr:from>
      <xdr:col>5</xdr:col>
      <xdr:colOff>0</xdr:colOff>
      <xdr:row>192</xdr:row>
      <xdr:rowOff>0</xdr:rowOff>
    </xdr:from>
    <xdr:to>
      <xdr:col>5</xdr:col>
      <xdr:colOff>200025</xdr:colOff>
      <xdr:row>193</xdr:row>
      <xdr:rowOff>38100</xdr:rowOff>
    </xdr:to>
    <xdr:pic>
      <xdr:nvPicPr>
        <xdr:cNvPr id="4442" name="Picture 34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5796200"/>
          <a:ext cx="200025" cy="200025"/>
        </a:xfrm>
        <a:prstGeom prst="rect">
          <a:avLst/>
        </a:prstGeom>
        <a:noFill/>
      </xdr:spPr>
    </xdr:pic>
    <xdr:clientData/>
  </xdr:twoCellAnchor>
  <xdr:twoCellAnchor editAs="oneCell">
    <xdr:from>
      <xdr:col>4</xdr:col>
      <xdr:colOff>0</xdr:colOff>
      <xdr:row>193</xdr:row>
      <xdr:rowOff>0</xdr:rowOff>
    </xdr:from>
    <xdr:to>
      <xdr:col>4</xdr:col>
      <xdr:colOff>200025</xdr:colOff>
      <xdr:row>194</xdr:row>
      <xdr:rowOff>38100</xdr:rowOff>
    </xdr:to>
    <xdr:pic>
      <xdr:nvPicPr>
        <xdr:cNvPr id="4443" name="Picture 34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5958125"/>
          <a:ext cx="200025" cy="200025"/>
        </a:xfrm>
        <a:prstGeom prst="rect">
          <a:avLst/>
        </a:prstGeom>
        <a:noFill/>
      </xdr:spPr>
    </xdr:pic>
    <xdr:clientData/>
  </xdr:twoCellAnchor>
  <xdr:twoCellAnchor editAs="oneCell">
    <xdr:from>
      <xdr:col>5</xdr:col>
      <xdr:colOff>0</xdr:colOff>
      <xdr:row>193</xdr:row>
      <xdr:rowOff>0</xdr:rowOff>
    </xdr:from>
    <xdr:to>
      <xdr:col>5</xdr:col>
      <xdr:colOff>200025</xdr:colOff>
      <xdr:row>194</xdr:row>
      <xdr:rowOff>38100</xdr:rowOff>
    </xdr:to>
    <xdr:pic>
      <xdr:nvPicPr>
        <xdr:cNvPr id="4444" name="Picture 34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5958125"/>
          <a:ext cx="200025" cy="200025"/>
        </a:xfrm>
        <a:prstGeom prst="rect">
          <a:avLst/>
        </a:prstGeom>
        <a:noFill/>
      </xdr:spPr>
    </xdr:pic>
    <xdr:clientData/>
  </xdr:twoCellAnchor>
  <xdr:twoCellAnchor editAs="oneCell">
    <xdr:from>
      <xdr:col>4</xdr:col>
      <xdr:colOff>0</xdr:colOff>
      <xdr:row>194</xdr:row>
      <xdr:rowOff>0</xdr:rowOff>
    </xdr:from>
    <xdr:to>
      <xdr:col>4</xdr:col>
      <xdr:colOff>200025</xdr:colOff>
      <xdr:row>195</xdr:row>
      <xdr:rowOff>38100</xdr:rowOff>
    </xdr:to>
    <xdr:pic>
      <xdr:nvPicPr>
        <xdr:cNvPr id="4445" name="Picture 34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6120050"/>
          <a:ext cx="200025" cy="200025"/>
        </a:xfrm>
        <a:prstGeom prst="rect">
          <a:avLst/>
        </a:prstGeom>
        <a:noFill/>
      </xdr:spPr>
    </xdr:pic>
    <xdr:clientData/>
  </xdr:twoCellAnchor>
  <xdr:twoCellAnchor editAs="oneCell">
    <xdr:from>
      <xdr:col>5</xdr:col>
      <xdr:colOff>0</xdr:colOff>
      <xdr:row>194</xdr:row>
      <xdr:rowOff>0</xdr:rowOff>
    </xdr:from>
    <xdr:to>
      <xdr:col>5</xdr:col>
      <xdr:colOff>200025</xdr:colOff>
      <xdr:row>195</xdr:row>
      <xdr:rowOff>38100</xdr:rowOff>
    </xdr:to>
    <xdr:pic>
      <xdr:nvPicPr>
        <xdr:cNvPr id="4446" name="Picture 35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6120050"/>
          <a:ext cx="200025" cy="200025"/>
        </a:xfrm>
        <a:prstGeom prst="rect">
          <a:avLst/>
        </a:prstGeom>
        <a:noFill/>
      </xdr:spPr>
    </xdr:pic>
    <xdr:clientData/>
  </xdr:twoCellAnchor>
  <xdr:twoCellAnchor editAs="oneCell">
    <xdr:from>
      <xdr:col>4</xdr:col>
      <xdr:colOff>0</xdr:colOff>
      <xdr:row>195</xdr:row>
      <xdr:rowOff>0</xdr:rowOff>
    </xdr:from>
    <xdr:to>
      <xdr:col>4</xdr:col>
      <xdr:colOff>200025</xdr:colOff>
      <xdr:row>196</xdr:row>
      <xdr:rowOff>38100</xdr:rowOff>
    </xdr:to>
    <xdr:pic>
      <xdr:nvPicPr>
        <xdr:cNvPr id="4447" name="Picture 35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6281975"/>
          <a:ext cx="200025" cy="200025"/>
        </a:xfrm>
        <a:prstGeom prst="rect">
          <a:avLst/>
        </a:prstGeom>
        <a:noFill/>
      </xdr:spPr>
    </xdr:pic>
    <xdr:clientData/>
  </xdr:twoCellAnchor>
  <xdr:twoCellAnchor editAs="oneCell">
    <xdr:from>
      <xdr:col>5</xdr:col>
      <xdr:colOff>0</xdr:colOff>
      <xdr:row>195</xdr:row>
      <xdr:rowOff>0</xdr:rowOff>
    </xdr:from>
    <xdr:to>
      <xdr:col>5</xdr:col>
      <xdr:colOff>200025</xdr:colOff>
      <xdr:row>196</xdr:row>
      <xdr:rowOff>38100</xdr:rowOff>
    </xdr:to>
    <xdr:pic>
      <xdr:nvPicPr>
        <xdr:cNvPr id="4448" name="Picture 35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6281975"/>
          <a:ext cx="200025" cy="200025"/>
        </a:xfrm>
        <a:prstGeom prst="rect">
          <a:avLst/>
        </a:prstGeom>
        <a:noFill/>
      </xdr:spPr>
    </xdr:pic>
    <xdr:clientData/>
  </xdr:twoCellAnchor>
  <xdr:twoCellAnchor editAs="oneCell">
    <xdr:from>
      <xdr:col>4</xdr:col>
      <xdr:colOff>0</xdr:colOff>
      <xdr:row>196</xdr:row>
      <xdr:rowOff>0</xdr:rowOff>
    </xdr:from>
    <xdr:to>
      <xdr:col>4</xdr:col>
      <xdr:colOff>200025</xdr:colOff>
      <xdr:row>197</xdr:row>
      <xdr:rowOff>38100</xdr:rowOff>
    </xdr:to>
    <xdr:pic>
      <xdr:nvPicPr>
        <xdr:cNvPr id="4449" name="Picture 35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6605825"/>
          <a:ext cx="200025" cy="200025"/>
        </a:xfrm>
        <a:prstGeom prst="rect">
          <a:avLst/>
        </a:prstGeom>
        <a:noFill/>
      </xdr:spPr>
    </xdr:pic>
    <xdr:clientData/>
  </xdr:twoCellAnchor>
  <xdr:twoCellAnchor editAs="oneCell">
    <xdr:from>
      <xdr:col>5</xdr:col>
      <xdr:colOff>0</xdr:colOff>
      <xdr:row>196</xdr:row>
      <xdr:rowOff>0</xdr:rowOff>
    </xdr:from>
    <xdr:to>
      <xdr:col>5</xdr:col>
      <xdr:colOff>200025</xdr:colOff>
      <xdr:row>197</xdr:row>
      <xdr:rowOff>38100</xdr:rowOff>
    </xdr:to>
    <xdr:pic>
      <xdr:nvPicPr>
        <xdr:cNvPr id="4450" name="Picture 35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6605825"/>
          <a:ext cx="200025" cy="200025"/>
        </a:xfrm>
        <a:prstGeom prst="rect">
          <a:avLst/>
        </a:prstGeom>
        <a:noFill/>
      </xdr:spPr>
    </xdr:pic>
    <xdr:clientData/>
  </xdr:twoCellAnchor>
  <xdr:twoCellAnchor editAs="oneCell">
    <xdr:from>
      <xdr:col>4</xdr:col>
      <xdr:colOff>0</xdr:colOff>
      <xdr:row>197</xdr:row>
      <xdr:rowOff>0</xdr:rowOff>
    </xdr:from>
    <xdr:to>
      <xdr:col>4</xdr:col>
      <xdr:colOff>200025</xdr:colOff>
      <xdr:row>198</xdr:row>
      <xdr:rowOff>38100</xdr:rowOff>
    </xdr:to>
    <xdr:pic>
      <xdr:nvPicPr>
        <xdr:cNvPr id="4451" name="Picture 35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6767750"/>
          <a:ext cx="200025" cy="200025"/>
        </a:xfrm>
        <a:prstGeom prst="rect">
          <a:avLst/>
        </a:prstGeom>
        <a:noFill/>
      </xdr:spPr>
    </xdr:pic>
    <xdr:clientData/>
  </xdr:twoCellAnchor>
  <xdr:twoCellAnchor editAs="oneCell">
    <xdr:from>
      <xdr:col>5</xdr:col>
      <xdr:colOff>0</xdr:colOff>
      <xdr:row>197</xdr:row>
      <xdr:rowOff>0</xdr:rowOff>
    </xdr:from>
    <xdr:to>
      <xdr:col>5</xdr:col>
      <xdr:colOff>200025</xdr:colOff>
      <xdr:row>198</xdr:row>
      <xdr:rowOff>38100</xdr:rowOff>
    </xdr:to>
    <xdr:pic>
      <xdr:nvPicPr>
        <xdr:cNvPr id="4452" name="Picture 35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6767750"/>
          <a:ext cx="200025" cy="200025"/>
        </a:xfrm>
        <a:prstGeom prst="rect">
          <a:avLst/>
        </a:prstGeom>
        <a:noFill/>
      </xdr:spPr>
    </xdr:pic>
    <xdr:clientData/>
  </xdr:twoCellAnchor>
  <xdr:twoCellAnchor editAs="oneCell">
    <xdr:from>
      <xdr:col>4</xdr:col>
      <xdr:colOff>0</xdr:colOff>
      <xdr:row>198</xdr:row>
      <xdr:rowOff>0</xdr:rowOff>
    </xdr:from>
    <xdr:to>
      <xdr:col>4</xdr:col>
      <xdr:colOff>200025</xdr:colOff>
      <xdr:row>199</xdr:row>
      <xdr:rowOff>38100</xdr:rowOff>
    </xdr:to>
    <xdr:pic>
      <xdr:nvPicPr>
        <xdr:cNvPr id="4453" name="Picture 35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6929675"/>
          <a:ext cx="200025" cy="200025"/>
        </a:xfrm>
        <a:prstGeom prst="rect">
          <a:avLst/>
        </a:prstGeom>
        <a:noFill/>
      </xdr:spPr>
    </xdr:pic>
    <xdr:clientData/>
  </xdr:twoCellAnchor>
  <xdr:twoCellAnchor editAs="oneCell">
    <xdr:from>
      <xdr:col>5</xdr:col>
      <xdr:colOff>0</xdr:colOff>
      <xdr:row>198</xdr:row>
      <xdr:rowOff>0</xdr:rowOff>
    </xdr:from>
    <xdr:to>
      <xdr:col>5</xdr:col>
      <xdr:colOff>200025</xdr:colOff>
      <xdr:row>199</xdr:row>
      <xdr:rowOff>38100</xdr:rowOff>
    </xdr:to>
    <xdr:pic>
      <xdr:nvPicPr>
        <xdr:cNvPr id="4454" name="Picture 35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6929675"/>
          <a:ext cx="200025" cy="200025"/>
        </a:xfrm>
        <a:prstGeom prst="rect">
          <a:avLst/>
        </a:prstGeom>
        <a:noFill/>
      </xdr:spPr>
    </xdr:pic>
    <xdr:clientData/>
  </xdr:twoCellAnchor>
  <xdr:twoCellAnchor editAs="oneCell">
    <xdr:from>
      <xdr:col>4</xdr:col>
      <xdr:colOff>0</xdr:colOff>
      <xdr:row>199</xdr:row>
      <xdr:rowOff>0</xdr:rowOff>
    </xdr:from>
    <xdr:to>
      <xdr:col>4</xdr:col>
      <xdr:colOff>200025</xdr:colOff>
      <xdr:row>200</xdr:row>
      <xdr:rowOff>38100</xdr:rowOff>
    </xdr:to>
    <xdr:pic>
      <xdr:nvPicPr>
        <xdr:cNvPr id="4455" name="Picture 35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7253525"/>
          <a:ext cx="200025" cy="200025"/>
        </a:xfrm>
        <a:prstGeom prst="rect">
          <a:avLst/>
        </a:prstGeom>
        <a:noFill/>
      </xdr:spPr>
    </xdr:pic>
    <xdr:clientData/>
  </xdr:twoCellAnchor>
  <xdr:twoCellAnchor editAs="oneCell">
    <xdr:from>
      <xdr:col>5</xdr:col>
      <xdr:colOff>0</xdr:colOff>
      <xdr:row>199</xdr:row>
      <xdr:rowOff>0</xdr:rowOff>
    </xdr:from>
    <xdr:to>
      <xdr:col>5</xdr:col>
      <xdr:colOff>200025</xdr:colOff>
      <xdr:row>200</xdr:row>
      <xdr:rowOff>38100</xdr:rowOff>
    </xdr:to>
    <xdr:pic>
      <xdr:nvPicPr>
        <xdr:cNvPr id="4456" name="Picture 36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7253525"/>
          <a:ext cx="200025" cy="200025"/>
        </a:xfrm>
        <a:prstGeom prst="rect">
          <a:avLst/>
        </a:prstGeom>
        <a:noFill/>
      </xdr:spPr>
    </xdr:pic>
    <xdr:clientData/>
  </xdr:twoCellAnchor>
  <xdr:twoCellAnchor editAs="oneCell">
    <xdr:from>
      <xdr:col>4</xdr:col>
      <xdr:colOff>0</xdr:colOff>
      <xdr:row>200</xdr:row>
      <xdr:rowOff>0</xdr:rowOff>
    </xdr:from>
    <xdr:to>
      <xdr:col>4</xdr:col>
      <xdr:colOff>200025</xdr:colOff>
      <xdr:row>201</xdr:row>
      <xdr:rowOff>38100</xdr:rowOff>
    </xdr:to>
    <xdr:pic>
      <xdr:nvPicPr>
        <xdr:cNvPr id="4457" name="Picture 36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7739300"/>
          <a:ext cx="200025" cy="200025"/>
        </a:xfrm>
        <a:prstGeom prst="rect">
          <a:avLst/>
        </a:prstGeom>
        <a:noFill/>
      </xdr:spPr>
    </xdr:pic>
    <xdr:clientData/>
  </xdr:twoCellAnchor>
  <xdr:twoCellAnchor editAs="oneCell">
    <xdr:from>
      <xdr:col>5</xdr:col>
      <xdr:colOff>0</xdr:colOff>
      <xdr:row>200</xdr:row>
      <xdr:rowOff>0</xdr:rowOff>
    </xdr:from>
    <xdr:to>
      <xdr:col>5</xdr:col>
      <xdr:colOff>200025</xdr:colOff>
      <xdr:row>201</xdr:row>
      <xdr:rowOff>38100</xdr:rowOff>
    </xdr:to>
    <xdr:pic>
      <xdr:nvPicPr>
        <xdr:cNvPr id="4458" name="Picture 36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7739300"/>
          <a:ext cx="200025" cy="200025"/>
        </a:xfrm>
        <a:prstGeom prst="rect">
          <a:avLst/>
        </a:prstGeom>
        <a:noFill/>
      </xdr:spPr>
    </xdr:pic>
    <xdr:clientData/>
  </xdr:twoCellAnchor>
  <xdr:twoCellAnchor editAs="oneCell">
    <xdr:from>
      <xdr:col>4</xdr:col>
      <xdr:colOff>0</xdr:colOff>
      <xdr:row>201</xdr:row>
      <xdr:rowOff>0</xdr:rowOff>
    </xdr:from>
    <xdr:to>
      <xdr:col>4</xdr:col>
      <xdr:colOff>200025</xdr:colOff>
      <xdr:row>202</xdr:row>
      <xdr:rowOff>38100</xdr:rowOff>
    </xdr:to>
    <xdr:pic>
      <xdr:nvPicPr>
        <xdr:cNvPr id="4459" name="Picture 36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7901225"/>
          <a:ext cx="200025" cy="200025"/>
        </a:xfrm>
        <a:prstGeom prst="rect">
          <a:avLst/>
        </a:prstGeom>
        <a:noFill/>
      </xdr:spPr>
    </xdr:pic>
    <xdr:clientData/>
  </xdr:twoCellAnchor>
  <xdr:twoCellAnchor editAs="oneCell">
    <xdr:from>
      <xdr:col>5</xdr:col>
      <xdr:colOff>0</xdr:colOff>
      <xdr:row>201</xdr:row>
      <xdr:rowOff>0</xdr:rowOff>
    </xdr:from>
    <xdr:to>
      <xdr:col>5</xdr:col>
      <xdr:colOff>200025</xdr:colOff>
      <xdr:row>202</xdr:row>
      <xdr:rowOff>38100</xdr:rowOff>
    </xdr:to>
    <xdr:pic>
      <xdr:nvPicPr>
        <xdr:cNvPr id="4460" name="Picture 36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7901225"/>
          <a:ext cx="200025" cy="200025"/>
        </a:xfrm>
        <a:prstGeom prst="rect">
          <a:avLst/>
        </a:prstGeom>
        <a:noFill/>
      </xdr:spPr>
    </xdr:pic>
    <xdr:clientData/>
  </xdr:twoCellAnchor>
  <xdr:twoCellAnchor editAs="oneCell">
    <xdr:from>
      <xdr:col>4</xdr:col>
      <xdr:colOff>0</xdr:colOff>
      <xdr:row>202</xdr:row>
      <xdr:rowOff>0</xdr:rowOff>
    </xdr:from>
    <xdr:to>
      <xdr:col>4</xdr:col>
      <xdr:colOff>200025</xdr:colOff>
      <xdr:row>203</xdr:row>
      <xdr:rowOff>38100</xdr:rowOff>
    </xdr:to>
    <xdr:pic>
      <xdr:nvPicPr>
        <xdr:cNvPr id="4461" name="Picture 36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8225075"/>
          <a:ext cx="200025" cy="200025"/>
        </a:xfrm>
        <a:prstGeom prst="rect">
          <a:avLst/>
        </a:prstGeom>
        <a:noFill/>
      </xdr:spPr>
    </xdr:pic>
    <xdr:clientData/>
  </xdr:twoCellAnchor>
  <xdr:twoCellAnchor editAs="oneCell">
    <xdr:from>
      <xdr:col>5</xdr:col>
      <xdr:colOff>0</xdr:colOff>
      <xdr:row>202</xdr:row>
      <xdr:rowOff>0</xdr:rowOff>
    </xdr:from>
    <xdr:to>
      <xdr:col>5</xdr:col>
      <xdr:colOff>200025</xdr:colOff>
      <xdr:row>203</xdr:row>
      <xdr:rowOff>38100</xdr:rowOff>
    </xdr:to>
    <xdr:pic>
      <xdr:nvPicPr>
        <xdr:cNvPr id="4462" name="Picture 36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8225075"/>
          <a:ext cx="200025" cy="200025"/>
        </a:xfrm>
        <a:prstGeom prst="rect">
          <a:avLst/>
        </a:prstGeom>
        <a:noFill/>
      </xdr:spPr>
    </xdr:pic>
    <xdr:clientData/>
  </xdr:twoCellAnchor>
  <xdr:twoCellAnchor editAs="oneCell">
    <xdr:from>
      <xdr:col>4</xdr:col>
      <xdr:colOff>0</xdr:colOff>
      <xdr:row>203</xdr:row>
      <xdr:rowOff>0</xdr:rowOff>
    </xdr:from>
    <xdr:to>
      <xdr:col>4</xdr:col>
      <xdr:colOff>200025</xdr:colOff>
      <xdr:row>204</xdr:row>
      <xdr:rowOff>38100</xdr:rowOff>
    </xdr:to>
    <xdr:pic>
      <xdr:nvPicPr>
        <xdr:cNvPr id="4463" name="Picture 36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8548925"/>
          <a:ext cx="200025" cy="200025"/>
        </a:xfrm>
        <a:prstGeom prst="rect">
          <a:avLst/>
        </a:prstGeom>
        <a:noFill/>
      </xdr:spPr>
    </xdr:pic>
    <xdr:clientData/>
  </xdr:twoCellAnchor>
  <xdr:twoCellAnchor editAs="oneCell">
    <xdr:from>
      <xdr:col>5</xdr:col>
      <xdr:colOff>0</xdr:colOff>
      <xdr:row>203</xdr:row>
      <xdr:rowOff>0</xdr:rowOff>
    </xdr:from>
    <xdr:to>
      <xdr:col>5</xdr:col>
      <xdr:colOff>200025</xdr:colOff>
      <xdr:row>204</xdr:row>
      <xdr:rowOff>38100</xdr:rowOff>
    </xdr:to>
    <xdr:pic>
      <xdr:nvPicPr>
        <xdr:cNvPr id="4464" name="Picture 36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8548925"/>
          <a:ext cx="200025" cy="200025"/>
        </a:xfrm>
        <a:prstGeom prst="rect">
          <a:avLst/>
        </a:prstGeom>
        <a:noFill/>
      </xdr:spPr>
    </xdr:pic>
    <xdr:clientData/>
  </xdr:twoCellAnchor>
  <xdr:twoCellAnchor editAs="oneCell">
    <xdr:from>
      <xdr:col>4</xdr:col>
      <xdr:colOff>0</xdr:colOff>
      <xdr:row>204</xdr:row>
      <xdr:rowOff>0</xdr:rowOff>
    </xdr:from>
    <xdr:to>
      <xdr:col>4</xdr:col>
      <xdr:colOff>200025</xdr:colOff>
      <xdr:row>205</xdr:row>
      <xdr:rowOff>38100</xdr:rowOff>
    </xdr:to>
    <xdr:pic>
      <xdr:nvPicPr>
        <xdr:cNvPr id="4465" name="Picture 36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8710850"/>
          <a:ext cx="200025" cy="200025"/>
        </a:xfrm>
        <a:prstGeom prst="rect">
          <a:avLst/>
        </a:prstGeom>
        <a:noFill/>
      </xdr:spPr>
    </xdr:pic>
    <xdr:clientData/>
  </xdr:twoCellAnchor>
  <xdr:twoCellAnchor editAs="oneCell">
    <xdr:from>
      <xdr:col>5</xdr:col>
      <xdr:colOff>0</xdr:colOff>
      <xdr:row>204</xdr:row>
      <xdr:rowOff>0</xdr:rowOff>
    </xdr:from>
    <xdr:to>
      <xdr:col>5</xdr:col>
      <xdr:colOff>200025</xdr:colOff>
      <xdr:row>205</xdr:row>
      <xdr:rowOff>38100</xdr:rowOff>
    </xdr:to>
    <xdr:pic>
      <xdr:nvPicPr>
        <xdr:cNvPr id="4466" name="Picture 37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8710850"/>
          <a:ext cx="200025" cy="200025"/>
        </a:xfrm>
        <a:prstGeom prst="rect">
          <a:avLst/>
        </a:prstGeom>
        <a:noFill/>
      </xdr:spPr>
    </xdr:pic>
    <xdr:clientData/>
  </xdr:twoCellAnchor>
  <xdr:twoCellAnchor editAs="oneCell">
    <xdr:from>
      <xdr:col>4</xdr:col>
      <xdr:colOff>0</xdr:colOff>
      <xdr:row>205</xdr:row>
      <xdr:rowOff>0</xdr:rowOff>
    </xdr:from>
    <xdr:to>
      <xdr:col>4</xdr:col>
      <xdr:colOff>200025</xdr:colOff>
      <xdr:row>206</xdr:row>
      <xdr:rowOff>38100</xdr:rowOff>
    </xdr:to>
    <xdr:pic>
      <xdr:nvPicPr>
        <xdr:cNvPr id="4467" name="Picture 37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9034700"/>
          <a:ext cx="200025" cy="200025"/>
        </a:xfrm>
        <a:prstGeom prst="rect">
          <a:avLst/>
        </a:prstGeom>
        <a:noFill/>
      </xdr:spPr>
    </xdr:pic>
    <xdr:clientData/>
  </xdr:twoCellAnchor>
  <xdr:twoCellAnchor editAs="oneCell">
    <xdr:from>
      <xdr:col>5</xdr:col>
      <xdr:colOff>0</xdr:colOff>
      <xdr:row>205</xdr:row>
      <xdr:rowOff>0</xdr:rowOff>
    </xdr:from>
    <xdr:to>
      <xdr:col>5</xdr:col>
      <xdr:colOff>200025</xdr:colOff>
      <xdr:row>206</xdr:row>
      <xdr:rowOff>38100</xdr:rowOff>
    </xdr:to>
    <xdr:pic>
      <xdr:nvPicPr>
        <xdr:cNvPr id="4468" name="Picture 37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9034700"/>
          <a:ext cx="200025" cy="200025"/>
        </a:xfrm>
        <a:prstGeom prst="rect">
          <a:avLst/>
        </a:prstGeom>
        <a:noFill/>
      </xdr:spPr>
    </xdr:pic>
    <xdr:clientData/>
  </xdr:twoCellAnchor>
  <xdr:twoCellAnchor editAs="oneCell">
    <xdr:from>
      <xdr:col>4</xdr:col>
      <xdr:colOff>0</xdr:colOff>
      <xdr:row>206</xdr:row>
      <xdr:rowOff>0</xdr:rowOff>
    </xdr:from>
    <xdr:to>
      <xdr:col>4</xdr:col>
      <xdr:colOff>200025</xdr:colOff>
      <xdr:row>207</xdr:row>
      <xdr:rowOff>38100</xdr:rowOff>
    </xdr:to>
    <xdr:pic>
      <xdr:nvPicPr>
        <xdr:cNvPr id="4469" name="Picture 373"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49520475"/>
          <a:ext cx="200025" cy="200025"/>
        </a:xfrm>
        <a:prstGeom prst="rect">
          <a:avLst/>
        </a:prstGeom>
        <a:noFill/>
      </xdr:spPr>
    </xdr:pic>
    <xdr:clientData/>
  </xdr:twoCellAnchor>
  <xdr:twoCellAnchor editAs="oneCell">
    <xdr:from>
      <xdr:col>5</xdr:col>
      <xdr:colOff>0</xdr:colOff>
      <xdr:row>206</xdr:row>
      <xdr:rowOff>0</xdr:rowOff>
    </xdr:from>
    <xdr:to>
      <xdr:col>5</xdr:col>
      <xdr:colOff>200025</xdr:colOff>
      <xdr:row>207</xdr:row>
      <xdr:rowOff>38100</xdr:rowOff>
    </xdr:to>
    <xdr:pic>
      <xdr:nvPicPr>
        <xdr:cNvPr id="4470" name="Picture 37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9520475"/>
          <a:ext cx="200025" cy="200025"/>
        </a:xfrm>
        <a:prstGeom prst="rect">
          <a:avLst/>
        </a:prstGeom>
        <a:noFill/>
      </xdr:spPr>
    </xdr:pic>
    <xdr:clientData/>
  </xdr:twoCellAnchor>
  <xdr:twoCellAnchor editAs="oneCell">
    <xdr:from>
      <xdr:col>4</xdr:col>
      <xdr:colOff>0</xdr:colOff>
      <xdr:row>207</xdr:row>
      <xdr:rowOff>0</xdr:rowOff>
    </xdr:from>
    <xdr:to>
      <xdr:col>4</xdr:col>
      <xdr:colOff>200025</xdr:colOff>
      <xdr:row>208</xdr:row>
      <xdr:rowOff>38100</xdr:rowOff>
    </xdr:to>
    <xdr:pic>
      <xdr:nvPicPr>
        <xdr:cNvPr id="4471" name="Picture 37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49682400"/>
          <a:ext cx="200025" cy="200025"/>
        </a:xfrm>
        <a:prstGeom prst="rect">
          <a:avLst/>
        </a:prstGeom>
        <a:noFill/>
      </xdr:spPr>
    </xdr:pic>
    <xdr:clientData/>
  </xdr:twoCellAnchor>
  <xdr:twoCellAnchor editAs="oneCell">
    <xdr:from>
      <xdr:col>5</xdr:col>
      <xdr:colOff>0</xdr:colOff>
      <xdr:row>207</xdr:row>
      <xdr:rowOff>0</xdr:rowOff>
    </xdr:from>
    <xdr:to>
      <xdr:col>5</xdr:col>
      <xdr:colOff>200025</xdr:colOff>
      <xdr:row>208</xdr:row>
      <xdr:rowOff>38100</xdr:rowOff>
    </xdr:to>
    <xdr:pic>
      <xdr:nvPicPr>
        <xdr:cNvPr id="4472" name="Picture 37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9682400"/>
          <a:ext cx="200025" cy="200025"/>
        </a:xfrm>
        <a:prstGeom prst="rect">
          <a:avLst/>
        </a:prstGeom>
        <a:noFill/>
      </xdr:spPr>
    </xdr:pic>
    <xdr:clientData/>
  </xdr:twoCellAnchor>
  <xdr:twoCellAnchor editAs="oneCell">
    <xdr:from>
      <xdr:col>4</xdr:col>
      <xdr:colOff>0</xdr:colOff>
      <xdr:row>208</xdr:row>
      <xdr:rowOff>0</xdr:rowOff>
    </xdr:from>
    <xdr:to>
      <xdr:col>4</xdr:col>
      <xdr:colOff>200025</xdr:colOff>
      <xdr:row>209</xdr:row>
      <xdr:rowOff>38100</xdr:rowOff>
    </xdr:to>
    <xdr:pic>
      <xdr:nvPicPr>
        <xdr:cNvPr id="4473" name="Picture 377"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048000" y="49844325"/>
          <a:ext cx="200025" cy="200025"/>
        </a:xfrm>
        <a:prstGeom prst="rect">
          <a:avLst/>
        </a:prstGeom>
        <a:noFill/>
      </xdr:spPr>
    </xdr:pic>
    <xdr:clientData/>
  </xdr:twoCellAnchor>
  <xdr:twoCellAnchor editAs="oneCell">
    <xdr:from>
      <xdr:col>5</xdr:col>
      <xdr:colOff>0</xdr:colOff>
      <xdr:row>208</xdr:row>
      <xdr:rowOff>0</xdr:rowOff>
    </xdr:from>
    <xdr:to>
      <xdr:col>5</xdr:col>
      <xdr:colOff>200025</xdr:colOff>
      <xdr:row>209</xdr:row>
      <xdr:rowOff>38100</xdr:rowOff>
    </xdr:to>
    <xdr:pic>
      <xdr:nvPicPr>
        <xdr:cNvPr id="4474" name="Picture 37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49844325"/>
          <a:ext cx="200025" cy="200025"/>
        </a:xfrm>
        <a:prstGeom prst="rect">
          <a:avLst/>
        </a:prstGeom>
        <a:noFill/>
      </xdr:spPr>
    </xdr:pic>
    <xdr:clientData/>
  </xdr:twoCellAnchor>
  <xdr:twoCellAnchor editAs="oneCell">
    <xdr:from>
      <xdr:col>4</xdr:col>
      <xdr:colOff>0</xdr:colOff>
      <xdr:row>209</xdr:row>
      <xdr:rowOff>0</xdr:rowOff>
    </xdr:from>
    <xdr:to>
      <xdr:col>4</xdr:col>
      <xdr:colOff>200025</xdr:colOff>
      <xdr:row>210</xdr:row>
      <xdr:rowOff>38100</xdr:rowOff>
    </xdr:to>
    <xdr:pic>
      <xdr:nvPicPr>
        <xdr:cNvPr id="4475" name="Picture 37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50006250"/>
          <a:ext cx="200025" cy="200025"/>
        </a:xfrm>
        <a:prstGeom prst="rect">
          <a:avLst/>
        </a:prstGeom>
        <a:noFill/>
      </xdr:spPr>
    </xdr:pic>
    <xdr:clientData/>
  </xdr:twoCellAnchor>
  <xdr:twoCellAnchor editAs="oneCell">
    <xdr:from>
      <xdr:col>5</xdr:col>
      <xdr:colOff>0</xdr:colOff>
      <xdr:row>209</xdr:row>
      <xdr:rowOff>0</xdr:rowOff>
    </xdr:from>
    <xdr:to>
      <xdr:col>5</xdr:col>
      <xdr:colOff>200025</xdr:colOff>
      <xdr:row>210</xdr:row>
      <xdr:rowOff>38100</xdr:rowOff>
    </xdr:to>
    <xdr:pic>
      <xdr:nvPicPr>
        <xdr:cNvPr id="4476" name="Picture 38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50006250"/>
          <a:ext cx="200025" cy="200025"/>
        </a:xfrm>
        <a:prstGeom prst="rect">
          <a:avLst/>
        </a:prstGeom>
        <a:noFill/>
      </xdr:spPr>
    </xdr:pic>
    <xdr:clientData/>
  </xdr:twoCellAnchor>
  <xdr:twoCellAnchor editAs="oneCell">
    <xdr:from>
      <xdr:col>4</xdr:col>
      <xdr:colOff>0</xdr:colOff>
      <xdr:row>210</xdr:row>
      <xdr:rowOff>0</xdr:rowOff>
    </xdr:from>
    <xdr:to>
      <xdr:col>4</xdr:col>
      <xdr:colOff>200025</xdr:colOff>
      <xdr:row>211</xdr:row>
      <xdr:rowOff>38100</xdr:rowOff>
    </xdr:to>
    <xdr:pic>
      <xdr:nvPicPr>
        <xdr:cNvPr id="4477" name="Picture 38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50330100"/>
          <a:ext cx="200025" cy="200025"/>
        </a:xfrm>
        <a:prstGeom prst="rect">
          <a:avLst/>
        </a:prstGeom>
        <a:noFill/>
      </xdr:spPr>
    </xdr:pic>
    <xdr:clientData/>
  </xdr:twoCellAnchor>
  <xdr:twoCellAnchor editAs="oneCell">
    <xdr:from>
      <xdr:col>5</xdr:col>
      <xdr:colOff>0</xdr:colOff>
      <xdr:row>210</xdr:row>
      <xdr:rowOff>0</xdr:rowOff>
    </xdr:from>
    <xdr:to>
      <xdr:col>5</xdr:col>
      <xdr:colOff>200025</xdr:colOff>
      <xdr:row>211</xdr:row>
      <xdr:rowOff>38100</xdr:rowOff>
    </xdr:to>
    <xdr:pic>
      <xdr:nvPicPr>
        <xdr:cNvPr id="4478" name="Picture 38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50330100"/>
          <a:ext cx="200025" cy="200025"/>
        </a:xfrm>
        <a:prstGeom prst="rect">
          <a:avLst/>
        </a:prstGeom>
        <a:noFill/>
      </xdr:spPr>
    </xdr:pic>
    <xdr:clientData/>
  </xdr:twoCellAnchor>
  <xdr:twoCellAnchor editAs="oneCell">
    <xdr:from>
      <xdr:col>4</xdr:col>
      <xdr:colOff>0</xdr:colOff>
      <xdr:row>211</xdr:row>
      <xdr:rowOff>0</xdr:rowOff>
    </xdr:from>
    <xdr:to>
      <xdr:col>4</xdr:col>
      <xdr:colOff>200025</xdr:colOff>
      <xdr:row>212</xdr:row>
      <xdr:rowOff>38100</xdr:rowOff>
    </xdr:to>
    <xdr:pic>
      <xdr:nvPicPr>
        <xdr:cNvPr id="4479" name="Picture 38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3048000" y="50653950"/>
          <a:ext cx="200025" cy="200025"/>
        </a:xfrm>
        <a:prstGeom prst="rect">
          <a:avLst/>
        </a:prstGeom>
        <a:noFill/>
      </xdr:spPr>
    </xdr:pic>
    <xdr:clientData/>
  </xdr:twoCellAnchor>
  <xdr:twoCellAnchor editAs="oneCell">
    <xdr:from>
      <xdr:col>5</xdr:col>
      <xdr:colOff>0</xdr:colOff>
      <xdr:row>211</xdr:row>
      <xdr:rowOff>0</xdr:rowOff>
    </xdr:from>
    <xdr:to>
      <xdr:col>5</xdr:col>
      <xdr:colOff>200025</xdr:colOff>
      <xdr:row>212</xdr:row>
      <xdr:rowOff>38100</xdr:rowOff>
    </xdr:to>
    <xdr:pic>
      <xdr:nvPicPr>
        <xdr:cNvPr id="4480" name="Picture 38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810000" y="50653950"/>
          <a:ext cx="200025" cy="2000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200025</xdr:colOff>
      <xdr:row>2</xdr:row>
      <xdr:rowOff>28575</xdr:rowOff>
    </xdr:to>
    <xdr:pic>
      <xdr:nvPicPr>
        <xdr:cNvPr id="5121" name="Picture 1" descr="https://members.hardrock.com/images/activateFormHelpImage.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 y="781050"/>
          <a:ext cx="200025" cy="190500"/>
        </a:xfrm>
        <a:prstGeom prst="rect">
          <a:avLst/>
        </a:prstGeom>
        <a:noFill/>
      </xdr:spPr>
    </xdr:pic>
    <xdr:clientData/>
  </xdr:twoCellAnchor>
  <xdr:twoCellAnchor editAs="oneCell">
    <xdr:from>
      <xdr:col>1</xdr:col>
      <xdr:colOff>0</xdr:colOff>
      <xdr:row>1</xdr:row>
      <xdr:rowOff>0</xdr:rowOff>
    </xdr:from>
    <xdr:to>
      <xdr:col>1</xdr:col>
      <xdr:colOff>447675</xdr:colOff>
      <xdr:row>3</xdr:row>
      <xdr:rowOff>123825</xdr:rowOff>
    </xdr:to>
    <xdr:pic>
      <xdr:nvPicPr>
        <xdr:cNvPr id="5122" name="Picture 2" descr="https://members.hardrock.com/images/pointsIcon10.png">
          <a:hlinkClick xmlns:r="http://schemas.openxmlformats.org/officeDocument/2006/relationships" r:id="rId1"/>
        </xdr:cNvPr>
        <xdr:cNvPicPr>
          <a:picLocks noChangeAspect="1" noChangeArrowheads="1"/>
        </xdr:cNvPicPr>
      </xdr:nvPicPr>
      <xdr:blipFill>
        <a:blip xmlns:r="http://schemas.openxmlformats.org/officeDocument/2006/relationships" r:embed="rId3" cstate="print"/>
        <a:srcRect/>
        <a:stretch>
          <a:fillRect/>
        </a:stretch>
      </xdr:blipFill>
      <xdr:spPr bwMode="auto">
        <a:xfrm>
          <a:off x="762000" y="1590675"/>
          <a:ext cx="447675" cy="447675"/>
        </a:xfrm>
        <a:prstGeom prst="rect">
          <a:avLst/>
        </a:prstGeom>
        <a:noFill/>
      </xdr:spPr>
    </xdr:pic>
    <xdr:clientData/>
  </xdr:twoCellAnchor>
  <xdr:twoCellAnchor editAs="oneCell">
    <xdr:from>
      <xdr:col>1</xdr:col>
      <xdr:colOff>0</xdr:colOff>
      <xdr:row>2</xdr:row>
      <xdr:rowOff>0</xdr:rowOff>
    </xdr:from>
    <xdr:to>
      <xdr:col>1</xdr:col>
      <xdr:colOff>447675</xdr:colOff>
      <xdr:row>4</xdr:row>
      <xdr:rowOff>123825</xdr:rowOff>
    </xdr:to>
    <xdr:pic>
      <xdr:nvPicPr>
        <xdr:cNvPr id="5123" name="Picture 3" descr="https://members.hardrock.com/images/pointsIcon25null.png">
          <a:hlinkClick xmlns:r="http://schemas.openxmlformats.org/officeDocument/2006/relationships" r:id="rId1"/>
        </xdr:cNvPr>
        <xdr:cNvPicPr>
          <a:picLocks noChangeAspect="1" noChangeArrowheads="1"/>
        </xdr:cNvPicPr>
      </xdr:nvPicPr>
      <xdr:blipFill>
        <a:blip xmlns:r="http://schemas.openxmlformats.org/officeDocument/2006/relationships" r:embed="rId4" cstate="print"/>
        <a:srcRect/>
        <a:stretch>
          <a:fillRect/>
        </a:stretch>
      </xdr:blipFill>
      <xdr:spPr bwMode="auto">
        <a:xfrm>
          <a:off x="762000" y="1752600"/>
          <a:ext cx="447675" cy="447675"/>
        </a:xfrm>
        <a:prstGeom prst="rect">
          <a:avLst/>
        </a:prstGeom>
        <a:noFill/>
      </xdr:spPr>
    </xdr:pic>
    <xdr:clientData/>
  </xdr:twoCellAnchor>
  <xdr:twoCellAnchor editAs="oneCell">
    <xdr:from>
      <xdr:col>1</xdr:col>
      <xdr:colOff>0</xdr:colOff>
      <xdr:row>3</xdr:row>
      <xdr:rowOff>0</xdr:rowOff>
    </xdr:from>
    <xdr:to>
      <xdr:col>1</xdr:col>
      <xdr:colOff>447675</xdr:colOff>
      <xdr:row>5</xdr:row>
      <xdr:rowOff>123825</xdr:rowOff>
    </xdr:to>
    <xdr:pic>
      <xdr:nvPicPr>
        <xdr:cNvPr id="5124" name="Picture 4" descr="https://members.hardrock.com/images/pointsIcon50null.png">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srcRect/>
        <a:stretch>
          <a:fillRect/>
        </a:stretch>
      </xdr:blipFill>
      <xdr:spPr bwMode="auto">
        <a:xfrm>
          <a:off x="762000" y="1914525"/>
          <a:ext cx="447675" cy="447675"/>
        </a:xfrm>
        <a:prstGeom prst="rect">
          <a:avLst/>
        </a:prstGeom>
        <a:noFill/>
      </xdr:spPr>
    </xdr:pic>
    <xdr:clientData/>
  </xdr:twoCellAnchor>
  <xdr:twoCellAnchor editAs="oneCell">
    <xdr:from>
      <xdr:col>1</xdr:col>
      <xdr:colOff>0</xdr:colOff>
      <xdr:row>4</xdr:row>
      <xdr:rowOff>0</xdr:rowOff>
    </xdr:from>
    <xdr:to>
      <xdr:col>1</xdr:col>
      <xdr:colOff>447675</xdr:colOff>
      <xdr:row>6</xdr:row>
      <xdr:rowOff>123825</xdr:rowOff>
    </xdr:to>
    <xdr:pic>
      <xdr:nvPicPr>
        <xdr:cNvPr id="5125" name="Picture 5" descr="https://members.hardrock.com/images/pointsIcon75null.png">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srcRect/>
        <a:stretch>
          <a:fillRect/>
        </a:stretch>
      </xdr:blipFill>
      <xdr:spPr bwMode="auto">
        <a:xfrm>
          <a:off x="762000" y="2076450"/>
          <a:ext cx="447675" cy="447675"/>
        </a:xfrm>
        <a:prstGeom prst="rect">
          <a:avLst/>
        </a:prstGeom>
        <a:noFill/>
      </xdr:spPr>
    </xdr:pic>
    <xdr:clientData/>
  </xdr:twoCellAnchor>
  <xdr:twoCellAnchor editAs="oneCell">
    <xdr:from>
      <xdr:col>1</xdr:col>
      <xdr:colOff>0</xdr:colOff>
      <xdr:row>5</xdr:row>
      <xdr:rowOff>0</xdr:rowOff>
    </xdr:from>
    <xdr:to>
      <xdr:col>1</xdr:col>
      <xdr:colOff>447675</xdr:colOff>
      <xdr:row>7</xdr:row>
      <xdr:rowOff>123825</xdr:rowOff>
    </xdr:to>
    <xdr:pic>
      <xdr:nvPicPr>
        <xdr:cNvPr id="5126" name="Picture 6" descr="https://members.hardrock.com/images/pointsIcon100null.png">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srcRect/>
        <a:stretch>
          <a:fillRect/>
        </a:stretch>
      </xdr:blipFill>
      <xdr:spPr bwMode="auto">
        <a:xfrm>
          <a:off x="762000" y="2238375"/>
          <a:ext cx="447675" cy="447675"/>
        </a:xfrm>
        <a:prstGeom prst="rect">
          <a:avLst/>
        </a:prstGeom>
        <a:noFill/>
      </xdr:spPr>
    </xdr:pic>
    <xdr:clientData/>
  </xdr:twoCellAnchor>
  <xdr:twoCellAnchor editAs="oneCell">
    <xdr:from>
      <xdr:col>1</xdr:col>
      <xdr:colOff>0</xdr:colOff>
      <xdr:row>6</xdr:row>
      <xdr:rowOff>0</xdr:rowOff>
    </xdr:from>
    <xdr:to>
      <xdr:col>1</xdr:col>
      <xdr:colOff>447675</xdr:colOff>
      <xdr:row>8</xdr:row>
      <xdr:rowOff>123825</xdr:rowOff>
    </xdr:to>
    <xdr:pic>
      <xdr:nvPicPr>
        <xdr:cNvPr id="5127" name="Picture 7" descr="https://members.hardrock.com/images/pointsIcon125null.png">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srcRect/>
        <a:stretch>
          <a:fillRect/>
        </a:stretch>
      </xdr:blipFill>
      <xdr:spPr bwMode="auto">
        <a:xfrm>
          <a:off x="762000" y="2400300"/>
          <a:ext cx="447675" cy="447675"/>
        </a:xfrm>
        <a:prstGeom prst="rect">
          <a:avLst/>
        </a:prstGeom>
        <a:noFill/>
      </xdr:spPr>
    </xdr:pic>
    <xdr:clientData/>
  </xdr:twoCellAnchor>
  <xdr:twoCellAnchor editAs="oneCell">
    <xdr:from>
      <xdr:col>1</xdr:col>
      <xdr:colOff>0</xdr:colOff>
      <xdr:row>7</xdr:row>
      <xdr:rowOff>0</xdr:rowOff>
    </xdr:from>
    <xdr:to>
      <xdr:col>1</xdr:col>
      <xdr:colOff>447675</xdr:colOff>
      <xdr:row>9</xdr:row>
      <xdr:rowOff>123825</xdr:rowOff>
    </xdr:to>
    <xdr:pic>
      <xdr:nvPicPr>
        <xdr:cNvPr id="5128" name="Picture 8" descr="https://members.hardrock.com/images/pointsIcon150null.png">
          <a:hlinkClick xmlns:r="http://schemas.openxmlformats.org/officeDocument/2006/relationships" r:id="rId1"/>
        </xdr:cNvPr>
        <xdr:cNvPicPr>
          <a:picLocks noChangeAspect="1" noChangeArrowheads="1"/>
        </xdr:cNvPicPr>
      </xdr:nvPicPr>
      <xdr:blipFill>
        <a:blip xmlns:r="http://schemas.openxmlformats.org/officeDocument/2006/relationships" r:embed="rId9" cstate="print"/>
        <a:srcRect/>
        <a:stretch>
          <a:fillRect/>
        </a:stretch>
      </xdr:blipFill>
      <xdr:spPr bwMode="auto">
        <a:xfrm>
          <a:off x="762000" y="2562225"/>
          <a:ext cx="447675" cy="447675"/>
        </a:xfrm>
        <a:prstGeom prst="rect">
          <a:avLst/>
        </a:prstGeom>
        <a:noFill/>
      </xdr:spPr>
    </xdr:pic>
    <xdr:clientData/>
  </xdr:twoCellAnchor>
  <xdr:twoCellAnchor editAs="oneCell">
    <xdr:from>
      <xdr:col>1</xdr:col>
      <xdr:colOff>0</xdr:colOff>
      <xdr:row>8</xdr:row>
      <xdr:rowOff>0</xdr:rowOff>
    </xdr:from>
    <xdr:to>
      <xdr:col>1</xdr:col>
      <xdr:colOff>447675</xdr:colOff>
      <xdr:row>10</xdr:row>
      <xdr:rowOff>123825</xdr:rowOff>
    </xdr:to>
    <xdr:pic>
      <xdr:nvPicPr>
        <xdr:cNvPr id="5129" name="Picture 9" descr="https://members.hardrock.com/images/pointsIcon175null.png">
          <a:hlinkClick xmlns:r="http://schemas.openxmlformats.org/officeDocument/2006/relationships" r:id="rId1"/>
        </xdr:cNvPr>
        <xdr:cNvPicPr>
          <a:picLocks noChangeAspect="1" noChangeArrowheads="1"/>
        </xdr:cNvPicPr>
      </xdr:nvPicPr>
      <xdr:blipFill>
        <a:blip xmlns:r="http://schemas.openxmlformats.org/officeDocument/2006/relationships" r:embed="rId10" cstate="print"/>
        <a:srcRect/>
        <a:stretch>
          <a:fillRect/>
        </a:stretch>
      </xdr:blipFill>
      <xdr:spPr bwMode="auto">
        <a:xfrm>
          <a:off x="762000" y="2724150"/>
          <a:ext cx="447675" cy="447675"/>
        </a:xfrm>
        <a:prstGeom prst="rect">
          <a:avLst/>
        </a:prstGeom>
        <a:noFill/>
      </xdr:spPr>
    </xdr:pic>
    <xdr:clientData/>
  </xdr:twoCellAnchor>
  <xdr:twoCellAnchor editAs="oneCell">
    <xdr:from>
      <xdr:col>1</xdr:col>
      <xdr:colOff>0</xdr:colOff>
      <xdr:row>9</xdr:row>
      <xdr:rowOff>0</xdr:rowOff>
    </xdr:from>
    <xdr:to>
      <xdr:col>1</xdr:col>
      <xdr:colOff>447675</xdr:colOff>
      <xdr:row>11</xdr:row>
      <xdr:rowOff>123825</xdr:rowOff>
    </xdr:to>
    <xdr:pic>
      <xdr:nvPicPr>
        <xdr:cNvPr id="5130" name="Picture 10" descr="https://members.hardrock.com/images/pointsIcon200null.png">
          <a:hlinkClick xmlns:r="http://schemas.openxmlformats.org/officeDocument/2006/relationships" r:id="rId1"/>
        </xdr:cNvPr>
        <xdr:cNvPicPr>
          <a:picLocks noChangeAspect="1" noChangeArrowheads="1"/>
        </xdr:cNvPicPr>
      </xdr:nvPicPr>
      <xdr:blipFill>
        <a:blip xmlns:r="http://schemas.openxmlformats.org/officeDocument/2006/relationships" r:embed="rId11" cstate="print"/>
        <a:srcRect/>
        <a:stretch>
          <a:fillRect/>
        </a:stretch>
      </xdr:blipFill>
      <xdr:spPr bwMode="auto">
        <a:xfrm>
          <a:off x="762000" y="2886075"/>
          <a:ext cx="447675" cy="447675"/>
        </a:xfrm>
        <a:prstGeom prst="rect">
          <a:avLst/>
        </a:prstGeom>
        <a:noFill/>
      </xdr:spPr>
    </xdr:pic>
    <xdr:clientData/>
  </xdr:twoCellAnchor>
  <xdr:twoCellAnchor editAs="oneCell">
    <xdr:from>
      <xdr:col>1</xdr:col>
      <xdr:colOff>0</xdr:colOff>
      <xdr:row>10</xdr:row>
      <xdr:rowOff>0</xdr:rowOff>
    </xdr:from>
    <xdr:to>
      <xdr:col>1</xdr:col>
      <xdr:colOff>447675</xdr:colOff>
      <xdr:row>12</xdr:row>
      <xdr:rowOff>123825</xdr:rowOff>
    </xdr:to>
    <xdr:pic>
      <xdr:nvPicPr>
        <xdr:cNvPr id="5131" name="Picture 11" descr="https://members.hardrock.com/images/pointsIcon225null.png">
          <a:hlinkClick xmlns:r="http://schemas.openxmlformats.org/officeDocument/2006/relationships" r:id="rId1"/>
        </xdr:cNvPr>
        <xdr:cNvPicPr>
          <a:picLocks noChangeAspect="1" noChangeArrowheads="1"/>
        </xdr:cNvPicPr>
      </xdr:nvPicPr>
      <xdr:blipFill>
        <a:blip xmlns:r="http://schemas.openxmlformats.org/officeDocument/2006/relationships" r:embed="rId12" cstate="print"/>
        <a:srcRect/>
        <a:stretch>
          <a:fillRect/>
        </a:stretch>
      </xdr:blipFill>
      <xdr:spPr bwMode="auto">
        <a:xfrm>
          <a:off x="762000" y="3048000"/>
          <a:ext cx="447675" cy="447675"/>
        </a:xfrm>
        <a:prstGeom prst="rect">
          <a:avLst/>
        </a:prstGeom>
        <a:noFill/>
      </xdr:spPr>
    </xdr:pic>
    <xdr:clientData/>
  </xdr:twoCellAnchor>
  <xdr:twoCellAnchor editAs="oneCell">
    <xdr:from>
      <xdr:col>1</xdr:col>
      <xdr:colOff>0</xdr:colOff>
      <xdr:row>11</xdr:row>
      <xdr:rowOff>0</xdr:rowOff>
    </xdr:from>
    <xdr:to>
      <xdr:col>1</xdr:col>
      <xdr:colOff>447675</xdr:colOff>
      <xdr:row>13</xdr:row>
      <xdr:rowOff>123825</xdr:rowOff>
    </xdr:to>
    <xdr:pic>
      <xdr:nvPicPr>
        <xdr:cNvPr id="5132" name="Picture 12" descr="https://members.hardrock.com/images/pointsIcon250null.png">
          <a:hlinkClick xmlns:r="http://schemas.openxmlformats.org/officeDocument/2006/relationships" r:id="rId1"/>
        </xdr:cNvPr>
        <xdr:cNvPicPr>
          <a:picLocks noChangeAspect="1" noChangeArrowheads="1"/>
        </xdr:cNvPicPr>
      </xdr:nvPicPr>
      <xdr:blipFill>
        <a:blip xmlns:r="http://schemas.openxmlformats.org/officeDocument/2006/relationships" r:embed="rId13" cstate="print"/>
        <a:srcRect/>
        <a:stretch>
          <a:fillRect/>
        </a:stretch>
      </xdr:blipFill>
      <xdr:spPr bwMode="auto">
        <a:xfrm>
          <a:off x="762000" y="3209925"/>
          <a:ext cx="447675" cy="447675"/>
        </a:xfrm>
        <a:prstGeom prst="rect">
          <a:avLst/>
        </a:prstGeom>
        <a:noFill/>
      </xdr:spPr>
    </xdr:pic>
    <xdr:clientData/>
  </xdr:twoCellAnchor>
  <xdr:twoCellAnchor editAs="oneCell">
    <xdr:from>
      <xdr:col>1</xdr:col>
      <xdr:colOff>0</xdr:colOff>
      <xdr:row>12</xdr:row>
      <xdr:rowOff>0</xdr:rowOff>
    </xdr:from>
    <xdr:to>
      <xdr:col>1</xdr:col>
      <xdr:colOff>447675</xdr:colOff>
      <xdr:row>14</xdr:row>
      <xdr:rowOff>123825</xdr:rowOff>
    </xdr:to>
    <xdr:pic>
      <xdr:nvPicPr>
        <xdr:cNvPr id="5133" name="Picture 13" descr="https://members.hardrock.com/images/pointsIcon275null.png">
          <a:hlinkClick xmlns:r="http://schemas.openxmlformats.org/officeDocument/2006/relationships" r:id="rId1"/>
        </xdr:cNvPr>
        <xdr:cNvPicPr>
          <a:picLocks noChangeAspect="1" noChangeArrowheads="1"/>
        </xdr:cNvPicPr>
      </xdr:nvPicPr>
      <xdr:blipFill>
        <a:blip xmlns:r="http://schemas.openxmlformats.org/officeDocument/2006/relationships" r:embed="rId14" cstate="print"/>
        <a:srcRect/>
        <a:stretch>
          <a:fillRect/>
        </a:stretch>
      </xdr:blipFill>
      <xdr:spPr bwMode="auto">
        <a:xfrm>
          <a:off x="762000" y="3371850"/>
          <a:ext cx="447675" cy="447675"/>
        </a:xfrm>
        <a:prstGeom prst="rect">
          <a:avLst/>
        </a:prstGeom>
        <a:noFill/>
      </xdr:spPr>
    </xdr:pic>
    <xdr:clientData/>
  </xdr:twoCellAnchor>
  <xdr:twoCellAnchor editAs="oneCell">
    <xdr:from>
      <xdr:col>1</xdr:col>
      <xdr:colOff>0</xdr:colOff>
      <xdr:row>13</xdr:row>
      <xdr:rowOff>0</xdr:rowOff>
    </xdr:from>
    <xdr:to>
      <xdr:col>1</xdr:col>
      <xdr:colOff>447675</xdr:colOff>
      <xdr:row>15</xdr:row>
      <xdr:rowOff>123825</xdr:rowOff>
    </xdr:to>
    <xdr:pic>
      <xdr:nvPicPr>
        <xdr:cNvPr id="5134" name="Picture 14" descr="https://members.hardrock.com/images/pointsIcon300null.png">
          <a:hlinkClick xmlns:r="http://schemas.openxmlformats.org/officeDocument/2006/relationships" r:id="rId1"/>
        </xdr:cNvPr>
        <xdr:cNvPicPr>
          <a:picLocks noChangeAspect="1" noChangeArrowheads="1"/>
        </xdr:cNvPicPr>
      </xdr:nvPicPr>
      <xdr:blipFill>
        <a:blip xmlns:r="http://schemas.openxmlformats.org/officeDocument/2006/relationships" r:embed="rId15" cstate="print"/>
        <a:srcRect/>
        <a:stretch>
          <a:fillRect/>
        </a:stretch>
      </xdr:blipFill>
      <xdr:spPr bwMode="auto">
        <a:xfrm>
          <a:off x="762000" y="3533775"/>
          <a:ext cx="447675" cy="447675"/>
        </a:xfrm>
        <a:prstGeom prst="rect">
          <a:avLst/>
        </a:prstGeom>
        <a:noFill/>
      </xdr:spPr>
    </xdr:pic>
    <xdr:clientData/>
  </xdr:twoCellAnchor>
  <xdr:twoCellAnchor editAs="oneCell">
    <xdr:from>
      <xdr:col>1</xdr:col>
      <xdr:colOff>0</xdr:colOff>
      <xdr:row>14</xdr:row>
      <xdr:rowOff>0</xdr:rowOff>
    </xdr:from>
    <xdr:to>
      <xdr:col>1</xdr:col>
      <xdr:colOff>447675</xdr:colOff>
      <xdr:row>16</xdr:row>
      <xdr:rowOff>123825</xdr:rowOff>
    </xdr:to>
    <xdr:pic>
      <xdr:nvPicPr>
        <xdr:cNvPr id="5135" name="Picture 15" descr="https://members.hardrock.com/images/pointsIcon325null.png">
          <a:hlinkClick xmlns:r="http://schemas.openxmlformats.org/officeDocument/2006/relationships" r:id="rId1"/>
        </xdr:cNvPr>
        <xdr:cNvPicPr>
          <a:picLocks noChangeAspect="1" noChangeArrowheads="1"/>
        </xdr:cNvPicPr>
      </xdr:nvPicPr>
      <xdr:blipFill>
        <a:blip xmlns:r="http://schemas.openxmlformats.org/officeDocument/2006/relationships" r:embed="rId16" cstate="print"/>
        <a:srcRect/>
        <a:stretch>
          <a:fillRect/>
        </a:stretch>
      </xdr:blipFill>
      <xdr:spPr bwMode="auto">
        <a:xfrm>
          <a:off x="762000" y="3695700"/>
          <a:ext cx="447675" cy="447675"/>
        </a:xfrm>
        <a:prstGeom prst="rect">
          <a:avLst/>
        </a:prstGeom>
        <a:noFill/>
      </xdr:spPr>
    </xdr:pic>
    <xdr:clientData/>
  </xdr:twoCellAnchor>
  <xdr:twoCellAnchor editAs="oneCell">
    <xdr:from>
      <xdr:col>1</xdr:col>
      <xdr:colOff>0</xdr:colOff>
      <xdr:row>15</xdr:row>
      <xdr:rowOff>0</xdr:rowOff>
    </xdr:from>
    <xdr:to>
      <xdr:col>1</xdr:col>
      <xdr:colOff>447675</xdr:colOff>
      <xdr:row>17</xdr:row>
      <xdr:rowOff>123825</xdr:rowOff>
    </xdr:to>
    <xdr:pic>
      <xdr:nvPicPr>
        <xdr:cNvPr id="5136" name="Picture 16" descr="https://members.hardrock.com/images/pointsIcon350null.png">
          <a:hlinkClick xmlns:r="http://schemas.openxmlformats.org/officeDocument/2006/relationships" r:id="rId1"/>
        </xdr:cNvPr>
        <xdr:cNvPicPr>
          <a:picLocks noChangeAspect="1" noChangeArrowheads="1"/>
        </xdr:cNvPicPr>
      </xdr:nvPicPr>
      <xdr:blipFill>
        <a:blip xmlns:r="http://schemas.openxmlformats.org/officeDocument/2006/relationships" r:embed="rId17" cstate="print"/>
        <a:srcRect/>
        <a:stretch>
          <a:fillRect/>
        </a:stretch>
      </xdr:blipFill>
      <xdr:spPr bwMode="auto">
        <a:xfrm>
          <a:off x="762000" y="3857625"/>
          <a:ext cx="447675" cy="447675"/>
        </a:xfrm>
        <a:prstGeom prst="rect">
          <a:avLst/>
        </a:prstGeom>
        <a:noFill/>
      </xdr:spPr>
    </xdr:pic>
    <xdr:clientData/>
  </xdr:twoCellAnchor>
  <xdr:twoCellAnchor editAs="oneCell">
    <xdr:from>
      <xdr:col>1</xdr:col>
      <xdr:colOff>0</xdr:colOff>
      <xdr:row>16</xdr:row>
      <xdr:rowOff>0</xdr:rowOff>
    </xdr:from>
    <xdr:to>
      <xdr:col>1</xdr:col>
      <xdr:colOff>447675</xdr:colOff>
      <xdr:row>18</xdr:row>
      <xdr:rowOff>123825</xdr:rowOff>
    </xdr:to>
    <xdr:pic>
      <xdr:nvPicPr>
        <xdr:cNvPr id="5137" name="Picture 17" descr="https://members.hardrock.com/images/pointsIcon375null.png">
          <a:hlinkClick xmlns:r="http://schemas.openxmlformats.org/officeDocument/2006/relationships" r:id="rId1"/>
        </xdr:cNvPr>
        <xdr:cNvPicPr>
          <a:picLocks noChangeAspect="1" noChangeArrowheads="1"/>
        </xdr:cNvPicPr>
      </xdr:nvPicPr>
      <xdr:blipFill>
        <a:blip xmlns:r="http://schemas.openxmlformats.org/officeDocument/2006/relationships" r:embed="rId18" cstate="print"/>
        <a:srcRect/>
        <a:stretch>
          <a:fillRect/>
        </a:stretch>
      </xdr:blipFill>
      <xdr:spPr bwMode="auto">
        <a:xfrm>
          <a:off x="762000" y="4019550"/>
          <a:ext cx="447675" cy="447675"/>
        </a:xfrm>
        <a:prstGeom prst="rect">
          <a:avLst/>
        </a:prstGeom>
        <a:noFill/>
      </xdr:spPr>
    </xdr:pic>
    <xdr:clientData/>
  </xdr:twoCellAnchor>
  <xdr:twoCellAnchor editAs="oneCell">
    <xdr:from>
      <xdr:col>1</xdr:col>
      <xdr:colOff>0</xdr:colOff>
      <xdr:row>17</xdr:row>
      <xdr:rowOff>0</xdr:rowOff>
    </xdr:from>
    <xdr:to>
      <xdr:col>1</xdr:col>
      <xdr:colOff>447675</xdr:colOff>
      <xdr:row>19</xdr:row>
      <xdr:rowOff>123825</xdr:rowOff>
    </xdr:to>
    <xdr:pic>
      <xdr:nvPicPr>
        <xdr:cNvPr id="5138" name="Picture 18" descr="https://members.hardrock.com/images/pointsIcon400null.png">
          <a:hlinkClick xmlns:r="http://schemas.openxmlformats.org/officeDocument/2006/relationships" r:id="rId1"/>
        </xdr:cNvPr>
        <xdr:cNvPicPr>
          <a:picLocks noChangeAspect="1" noChangeArrowheads="1"/>
        </xdr:cNvPicPr>
      </xdr:nvPicPr>
      <xdr:blipFill>
        <a:blip xmlns:r="http://schemas.openxmlformats.org/officeDocument/2006/relationships" r:embed="rId19" cstate="print"/>
        <a:srcRect/>
        <a:stretch>
          <a:fillRect/>
        </a:stretch>
      </xdr:blipFill>
      <xdr:spPr bwMode="auto">
        <a:xfrm>
          <a:off x="762000" y="4181475"/>
          <a:ext cx="447675" cy="447675"/>
        </a:xfrm>
        <a:prstGeom prst="rect">
          <a:avLst/>
        </a:prstGeom>
        <a:noFill/>
      </xdr:spPr>
    </xdr:pic>
    <xdr:clientData/>
  </xdr:twoCellAnchor>
  <xdr:twoCellAnchor editAs="oneCell">
    <xdr:from>
      <xdr:col>1</xdr:col>
      <xdr:colOff>0</xdr:colOff>
      <xdr:row>18</xdr:row>
      <xdr:rowOff>0</xdr:rowOff>
    </xdr:from>
    <xdr:to>
      <xdr:col>1</xdr:col>
      <xdr:colOff>95250</xdr:colOff>
      <xdr:row>18</xdr:row>
      <xdr:rowOff>95250</xdr:rowOff>
    </xdr:to>
    <xdr:pic>
      <xdr:nvPicPr>
        <xdr:cNvPr id="5139" name="Picture 19" descr="Visited"/>
        <xdr:cNvPicPr>
          <a:picLocks noChangeAspect="1" noChangeArrowheads="1"/>
        </xdr:cNvPicPr>
      </xdr:nvPicPr>
      <xdr:blipFill>
        <a:blip xmlns:r="http://schemas.openxmlformats.org/officeDocument/2006/relationships" r:embed="rId20" cstate="print"/>
        <a:srcRect/>
        <a:stretch>
          <a:fillRect/>
        </a:stretch>
      </xdr:blipFill>
      <xdr:spPr bwMode="auto">
        <a:xfrm>
          <a:off x="762000" y="4343400"/>
          <a:ext cx="95250" cy="95250"/>
        </a:xfrm>
        <a:prstGeom prst="rect">
          <a:avLst/>
        </a:prstGeom>
        <a:noFill/>
      </xdr:spPr>
    </xdr:pic>
    <xdr:clientData/>
  </xdr:twoCellAnchor>
  <xdr:twoCellAnchor editAs="oneCell">
    <xdr:from>
      <xdr:col>1</xdr:col>
      <xdr:colOff>0</xdr:colOff>
      <xdr:row>19</xdr:row>
      <xdr:rowOff>0</xdr:rowOff>
    </xdr:from>
    <xdr:to>
      <xdr:col>1</xdr:col>
      <xdr:colOff>95250</xdr:colOff>
      <xdr:row>19</xdr:row>
      <xdr:rowOff>95250</xdr:rowOff>
    </xdr:to>
    <xdr:pic>
      <xdr:nvPicPr>
        <xdr:cNvPr id="5140" name="Picture 20" descr="Not Visited"/>
        <xdr:cNvPicPr>
          <a:picLocks noChangeAspect="1" noChangeArrowheads="1"/>
        </xdr:cNvPicPr>
      </xdr:nvPicPr>
      <xdr:blipFill>
        <a:blip xmlns:r="http://schemas.openxmlformats.org/officeDocument/2006/relationships" r:embed="rId21" cstate="print"/>
        <a:srcRect/>
        <a:stretch>
          <a:fillRect/>
        </a:stretch>
      </xdr:blipFill>
      <xdr:spPr bwMode="auto">
        <a:xfrm>
          <a:off x="762000" y="4505325"/>
          <a:ext cx="95250" cy="95250"/>
        </a:xfrm>
        <a:prstGeom prst="rect">
          <a:avLst/>
        </a:prstGeom>
        <a:noFill/>
      </xdr:spPr>
    </xdr:pic>
    <xdr:clientData/>
  </xdr:twoCellAnchor>
  <xdr:twoCellAnchor editAs="oneCell">
    <xdr:from>
      <xdr:col>1</xdr:col>
      <xdr:colOff>0</xdr:colOff>
      <xdr:row>20</xdr:row>
      <xdr:rowOff>0</xdr:rowOff>
    </xdr:from>
    <xdr:to>
      <xdr:col>1</xdr:col>
      <xdr:colOff>95250</xdr:colOff>
      <xdr:row>20</xdr:row>
      <xdr:rowOff>95250</xdr:rowOff>
    </xdr:to>
    <xdr:pic>
      <xdr:nvPicPr>
        <xdr:cNvPr id="5141" name="Picture 21" descr="Closed"/>
        <xdr:cNvPicPr>
          <a:picLocks noChangeAspect="1" noChangeArrowheads="1"/>
        </xdr:cNvPicPr>
      </xdr:nvPicPr>
      <xdr:blipFill>
        <a:blip xmlns:r="http://schemas.openxmlformats.org/officeDocument/2006/relationships" r:embed="rId22" cstate="print"/>
        <a:srcRect/>
        <a:stretch>
          <a:fillRect/>
        </a:stretch>
      </xdr:blipFill>
      <xdr:spPr bwMode="auto">
        <a:xfrm>
          <a:off x="762000" y="4667250"/>
          <a:ext cx="95250" cy="95250"/>
        </a:xfrm>
        <a:prstGeom prst="rect">
          <a:avLst/>
        </a:prstGeom>
        <a:noFill/>
      </xdr:spPr>
    </xdr:pic>
    <xdr:clientData/>
  </xdr:twoCellAnchor>
  <xdr:twoCellAnchor editAs="oneCell">
    <xdr:from>
      <xdr:col>1</xdr:col>
      <xdr:colOff>0</xdr:colOff>
      <xdr:row>21</xdr:row>
      <xdr:rowOff>0</xdr:rowOff>
    </xdr:from>
    <xdr:to>
      <xdr:col>1</xdr:col>
      <xdr:colOff>95250</xdr:colOff>
      <xdr:row>21</xdr:row>
      <xdr:rowOff>95250</xdr:rowOff>
    </xdr:to>
    <xdr:pic>
      <xdr:nvPicPr>
        <xdr:cNvPr id="5142" name="Picture 22" descr="Not Participating"/>
        <xdr:cNvPicPr>
          <a:picLocks noChangeAspect="1" noChangeArrowheads="1"/>
        </xdr:cNvPicPr>
      </xdr:nvPicPr>
      <xdr:blipFill>
        <a:blip xmlns:r="http://schemas.openxmlformats.org/officeDocument/2006/relationships" r:embed="rId23" cstate="print"/>
        <a:srcRect/>
        <a:stretch>
          <a:fillRect/>
        </a:stretch>
      </xdr:blipFill>
      <xdr:spPr bwMode="auto">
        <a:xfrm>
          <a:off x="762000" y="4829175"/>
          <a:ext cx="95250" cy="95250"/>
        </a:xfrm>
        <a:prstGeom prst="rect">
          <a:avLst/>
        </a:prstGeom>
        <a:noFill/>
      </xdr:spPr>
    </xdr:pic>
    <xdr:clientData/>
  </xdr:twoCellAnchor>
  <xdr:twoCellAnchor editAs="oneCell">
    <xdr:from>
      <xdr:col>1</xdr:col>
      <xdr:colOff>0</xdr:colOff>
      <xdr:row>22</xdr:row>
      <xdr:rowOff>0</xdr:rowOff>
    </xdr:from>
    <xdr:to>
      <xdr:col>1</xdr:col>
      <xdr:colOff>95250</xdr:colOff>
      <xdr:row>22</xdr:row>
      <xdr:rowOff>95250</xdr:rowOff>
    </xdr:to>
    <xdr:pic>
      <xdr:nvPicPr>
        <xdr:cNvPr id="5143" name="Picture 23" descr="Not Verified"/>
        <xdr:cNvPicPr>
          <a:picLocks noChangeAspect="1" noChangeArrowheads="1"/>
        </xdr:cNvPicPr>
      </xdr:nvPicPr>
      <xdr:blipFill>
        <a:blip xmlns:r="http://schemas.openxmlformats.org/officeDocument/2006/relationships" r:embed="rId24" cstate="print"/>
        <a:srcRect/>
        <a:stretch>
          <a:fillRect/>
        </a:stretch>
      </xdr:blipFill>
      <xdr:spPr bwMode="auto">
        <a:xfrm>
          <a:off x="762000" y="4991100"/>
          <a:ext cx="95250" cy="95250"/>
        </a:xfrm>
        <a:prstGeom prst="rect">
          <a:avLst/>
        </a:prstGeom>
        <a:noFill/>
      </xdr:spPr>
    </xdr:pic>
    <xdr:clientData/>
  </xdr:twoCellAnchor>
  <xdr:twoCellAnchor editAs="oneCell">
    <xdr:from>
      <xdr:col>3</xdr:col>
      <xdr:colOff>0</xdr:colOff>
      <xdr:row>33</xdr:row>
      <xdr:rowOff>0</xdr:rowOff>
    </xdr:from>
    <xdr:to>
      <xdr:col>3</xdr:col>
      <xdr:colOff>200025</xdr:colOff>
      <xdr:row>34</xdr:row>
      <xdr:rowOff>38100</xdr:rowOff>
    </xdr:to>
    <xdr:pic>
      <xdr:nvPicPr>
        <xdr:cNvPr id="5146" name="Picture 2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772275"/>
          <a:ext cx="200025" cy="200025"/>
        </a:xfrm>
        <a:prstGeom prst="rect">
          <a:avLst/>
        </a:prstGeom>
        <a:noFill/>
      </xdr:spPr>
    </xdr:pic>
    <xdr:clientData/>
  </xdr:twoCellAnchor>
  <xdr:twoCellAnchor editAs="oneCell">
    <xdr:from>
      <xdr:col>4</xdr:col>
      <xdr:colOff>0</xdr:colOff>
      <xdr:row>33</xdr:row>
      <xdr:rowOff>0</xdr:rowOff>
    </xdr:from>
    <xdr:to>
      <xdr:col>4</xdr:col>
      <xdr:colOff>200025</xdr:colOff>
      <xdr:row>34</xdr:row>
      <xdr:rowOff>38100</xdr:rowOff>
    </xdr:to>
    <xdr:pic>
      <xdr:nvPicPr>
        <xdr:cNvPr id="5147" name="Picture 2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772275"/>
          <a:ext cx="200025" cy="200025"/>
        </a:xfrm>
        <a:prstGeom prst="rect">
          <a:avLst/>
        </a:prstGeom>
        <a:noFill/>
      </xdr:spPr>
    </xdr:pic>
    <xdr:clientData/>
  </xdr:twoCellAnchor>
  <xdr:twoCellAnchor editAs="oneCell">
    <xdr:from>
      <xdr:col>5</xdr:col>
      <xdr:colOff>0</xdr:colOff>
      <xdr:row>33</xdr:row>
      <xdr:rowOff>0</xdr:rowOff>
    </xdr:from>
    <xdr:to>
      <xdr:col>5</xdr:col>
      <xdr:colOff>200025</xdr:colOff>
      <xdr:row>34</xdr:row>
      <xdr:rowOff>38100</xdr:rowOff>
    </xdr:to>
    <xdr:pic>
      <xdr:nvPicPr>
        <xdr:cNvPr id="5148" name="Picture 2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6772275"/>
          <a:ext cx="200025" cy="200025"/>
        </a:xfrm>
        <a:prstGeom prst="rect">
          <a:avLst/>
        </a:prstGeom>
        <a:noFill/>
      </xdr:spPr>
    </xdr:pic>
    <xdr:clientData/>
  </xdr:twoCellAnchor>
  <xdr:twoCellAnchor editAs="oneCell">
    <xdr:from>
      <xdr:col>3</xdr:col>
      <xdr:colOff>0</xdr:colOff>
      <xdr:row>34</xdr:row>
      <xdr:rowOff>0</xdr:rowOff>
    </xdr:from>
    <xdr:to>
      <xdr:col>3</xdr:col>
      <xdr:colOff>200025</xdr:colOff>
      <xdr:row>35</xdr:row>
      <xdr:rowOff>38100</xdr:rowOff>
    </xdr:to>
    <xdr:pic>
      <xdr:nvPicPr>
        <xdr:cNvPr id="5149" name="Picture 29"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6934200"/>
          <a:ext cx="200025" cy="200025"/>
        </a:xfrm>
        <a:prstGeom prst="rect">
          <a:avLst/>
        </a:prstGeom>
        <a:noFill/>
      </xdr:spPr>
    </xdr:pic>
    <xdr:clientData/>
  </xdr:twoCellAnchor>
  <xdr:twoCellAnchor editAs="oneCell">
    <xdr:from>
      <xdr:col>4</xdr:col>
      <xdr:colOff>0</xdr:colOff>
      <xdr:row>34</xdr:row>
      <xdr:rowOff>0</xdr:rowOff>
    </xdr:from>
    <xdr:to>
      <xdr:col>4</xdr:col>
      <xdr:colOff>200025</xdr:colOff>
      <xdr:row>35</xdr:row>
      <xdr:rowOff>38100</xdr:rowOff>
    </xdr:to>
    <xdr:pic>
      <xdr:nvPicPr>
        <xdr:cNvPr id="5150" name="Picture 3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6934200"/>
          <a:ext cx="200025" cy="200025"/>
        </a:xfrm>
        <a:prstGeom prst="rect">
          <a:avLst/>
        </a:prstGeom>
        <a:noFill/>
      </xdr:spPr>
    </xdr:pic>
    <xdr:clientData/>
  </xdr:twoCellAnchor>
  <xdr:twoCellAnchor editAs="oneCell">
    <xdr:from>
      <xdr:col>5</xdr:col>
      <xdr:colOff>0</xdr:colOff>
      <xdr:row>34</xdr:row>
      <xdr:rowOff>0</xdr:rowOff>
    </xdr:from>
    <xdr:to>
      <xdr:col>5</xdr:col>
      <xdr:colOff>200025</xdr:colOff>
      <xdr:row>35</xdr:row>
      <xdr:rowOff>38100</xdr:rowOff>
    </xdr:to>
    <xdr:pic>
      <xdr:nvPicPr>
        <xdr:cNvPr id="5151" name="Picture 3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6934200"/>
          <a:ext cx="200025" cy="200025"/>
        </a:xfrm>
        <a:prstGeom prst="rect">
          <a:avLst/>
        </a:prstGeom>
        <a:noFill/>
      </xdr:spPr>
    </xdr:pic>
    <xdr:clientData/>
  </xdr:twoCellAnchor>
  <xdr:twoCellAnchor editAs="oneCell">
    <xdr:from>
      <xdr:col>3</xdr:col>
      <xdr:colOff>0</xdr:colOff>
      <xdr:row>35</xdr:row>
      <xdr:rowOff>0</xdr:rowOff>
    </xdr:from>
    <xdr:to>
      <xdr:col>3</xdr:col>
      <xdr:colOff>200025</xdr:colOff>
      <xdr:row>36</xdr:row>
      <xdr:rowOff>38100</xdr:rowOff>
    </xdr:to>
    <xdr:pic>
      <xdr:nvPicPr>
        <xdr:cNvPr id="5152" name="Picture 3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258050"/>
          <a:ext cx="200025" cy="200025"/>
        </a:xfrm>
        <a:prstGeom prst="rect">
          <a:avLst/>
        </a:prstGeom>
        <a:noFill/>
      </xdr:spPr>
    </xdr:pic>
    <xdr:clientData/>
  </xdr:twoCellAnchor>
  <xdr:twoCellAnchor editAs="oneCell">
    <xdr:from>
      <xdr:col>4</xdr:col>
      <xdr:colOff>0</xdr:colOff>
      <xdr:row>35</xdr:row>
      <xdr:rowOff>0</xdr:rowOff>
    </xdr:from>
    <xdr:to>
      <xdr:col>4</xdr:col>
      <xdr:colOff>200025</xdr:colOff>
      <xdr:row>36</xdr:row>
      <xdr:rowOff>38100</xdr:rowOff>
    </xdr:to>
    <xdr:pic>
      <xdr:nvPicPr>
        <xdr:cNvPr id="5153" name="Picture 3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258050"/>
          <a:ext cx="200025" cy="200025"/>
        </a:xfrm>
        <a:prstGeom prst="rect">
          <a:avLst/>
        </a:prstGeom>
        <a:noFill/>
      </xdr:spPr>
    </xdr:pic>
    <xdr:clientData/>
  </xdr:twoCellAnchor>
  <xdr:twoCellAnchor editAs="oneCell">
    <xdr:from>
      <xdr:col>5</xdr:col>
      <xdr:colOff>0</xdr:colOff>
      <xdr:row>35</xdr:row>
      <xdr:rowOff>0</xdr:rowOff>
    </xdr:from>
    <xdr:to>
      <xdr:col>5</xdr:col>
      <xdr:colOff>200025</xdr:colOff>
      <xdr:row>36</xdr:row>
      <xdr:rowOff>38100</xdr:rowOff>
    </xdr:to>
    <xdr:pic>
      <xdr:nvPicPr>
        <xdr:cNvPr id="5154" name="Picture 3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258050"/>
          <a:ext cx="200025" cy="200025"/>
        </a:xfrm>
        <a:prstGeom prst="rect">
          <a:avLst/>
        </a:prstGeom>
        <a:noFill/>
      </xdr:spPr>
    </xdr:pic>
    <xdr:clientData/>
  </xdr:twoCellAnchor>
  <xdr:twoCellAnchor editAs="oneCell">
    <xdr:from>
      <xdr:col>3</xdr:col>
      <xdr:colOff>0</xdr:colOff>
      <xdr:row>36</xdr:row>
      <xdr:rowOff>0</xdr:rowOff>
    </xdr:from>
    <xdr:to>
      <xdr:col>3</xdr:col>
      <xdr:colOff>200025</xdr:colOff>
      <xdr:row>37</xdr:row>
      <xdr:rowOff>38100</xdr:rowOff>
    </xdr:to>
    <xdr:pic>
      <xdr:nvPicPr>
        <xdr:cNvPr id="5155" name="Picture 3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419975"/>
          <a:ext cx="200025" cy="200025"/>
        </a:xfrm>
        <a:prstGeom prst="rect">
          <a:avLst/>
        </a:prstGeom>
        <a:noFill/>
      </xdr:spPr>
    </xdr:pic>
    <xdr:clientData/>
  </xdr:twoCellAnchor>
  <xdr:twoCellAnchor editAs="oneCell">
    <xdr:from>
      <xdr:col>4</xdr:col>
      <xdr:colOff>0</xdr:colOff>
      <xdr:row>36</xdr:row>
      <xdr:rowOff>0</xdr:rowOff>
    </xdr:from>
    <xdr:to>
      <xdr:col>4</xdr:col>
      <xdr:colOff>200025</xdr:colOff>
      <xdr:row>37</xdr:row>
      <xdr:rowOff>38100</xdr:rowOff>
    </xdr:to>
    <xdr:pic>
      <xdr:nvPicPr>
        <xdr:cNvPr id="5156" name="Picture 3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419975"/>
          <a:ext cx="200025" cy="200025"/>
        </a:xfrm>
        <a:prstGeom prst="rect">
          <a:avLst/>
        </a:prstGeom>
        <a:noFill/>
      </xdr:spPr>
    </xdr:pic>
    <xdr:clientData/>
  </xdr:twoCellAnchor>
  <xdr:twoCellAnchor editAs="oneCell">
    <xdr:from>
      <xdr:col>5</xdr:col>
      <xdr:colOff>0</xdr:colOff>
      <xdr:row>36</xdr:row>
      <xdr:rowOff>0</xdr:rowOff>
    </xdr:from>
    <xdr:to>
      <xdr:col>5</xdr:col>
      <xdr:colOff>200025</xdr:colOff>
      <xdr:row>37</xdr:row>
      <xdr:rowOff>38100</xdr:rowOff>
    </xdr:to>
    <xdr:pic>
      <xdr:nvPicPr>
        <xdr:cNvPr id="5157" name="Picture 3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419975"/>
          <a:ext cx="200025" cy="200025"/>
        </a:xfrm>
        <a:prstGeom prst="rect">
          <a:avLst/>
        </a:prstGeom>
        <a:noFill/>
      </xdr:spPr>
    </xdr:pic>
    <xdr:clientData/>
  </xdr:twoCellAnchor>
  <xdr:twoCellAnchor editAs="oneCell">
    <xdr:from>
      <xdr:col>3</xdr:col>
      <xdr:colOff>0</xdr:colOff>
      <xdr:row>37</xdr:row>
      <xdr:rowOff>0</xdr:rowOff>
    </xdr:from>
    <xdr:to>
      <xdr:col>3</xdr:col>
      <xdr:colOff>200025</xdr:colOff>
      <xdr:row>38</xdr:row>
      <xdr:rowOff>38100</xdr:rowOff>
    </xdr:to>
    <xdr:pic>
      <xdr:nvPicPr>
        <xdr:cNvPr id="5158" name="Picture 3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7905750"/>
          <a:ext cx="200025" cy="200025"/>
        </a:xfrm>
        <a:prstGeom prst="rect">
          <a:avLst/>
        </a:prstGeom>
        <a:noFill/>
      </xdr:spPr>
    </xdr:pic>
    <xdr:clientData/>
  </xdr:twoCellAnchor>
  <xdr:twoCellAnchor editAs="oneCell">
    <xdr:from>
      <xdr:col>4</xdr:col>
      <xdr:colOff>0</xdr:colOff>
      <xdr:row>37</xdr:row>
      <xdr:rowOff>0</xdr:rowOff>
    </xdr:from>
    <xdr:to>
      <xdr:col>4</xdr:col>
      <xdr:colOff>200025</xdr:colOff>
      <xdr:row>38</xdr:row>
      <xdr:rowOff>38100</xdr:rowOff>
    </xdr:to>
    <xdr:pic>
      <xdr:nvPicPr>
        <xdr:cNvPr id="5159" name="Picture 3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7905750"/>
          <a:ext cx="200025" cy="200025"/>
        </a:xfrm>
        <a:prstGeom prst="rect">
          <a:avLst/>
        </a:prstGeom>
        <a:noFill/>
      </xdr:spPr>
    </xdr:pic>
    <xdr:clientData/>
  </xdr:twoCellAnchor>
  <xdr:twoCellAnchor editAs="oneCell">
    <xdr:from>
      <xdr:col>5</xdr:col>
      <xdr:colOff>0</xdr:colOff>
      <xdr:row>37</xdr:row>
      <xdr:rowOff>0</xdr:rowOff>
    </xdr:from>
    <xdr:to>
      <xdr:col>5</xdr:col>
      <xdr:colOff>200025</xdr:colOff>
      <xdr:row>38</xdr:row>
      <xdr:rowOff>38100</xdr:rowOff>
    </xdr:to>
    <xdr:pic>
      <xdr:nvPicPr>
        <xdr:cNvPr id="5160" name="Picture 4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7905750"/>
          <a:ext cx="200025" cy="200025"/>
        </a:xfrm>
        <a:prstGeom prst="rect">
          <a:avLst/>
        </a:prstGeom>
        <a:noFill/>
      </xdr:spPr>
    </xdr:pic>
    <xdr:clientData/>
  </xdr:twoCellAnchor>
  <xdr:twoCellAnchor editAs="oneCell">
    <xdr:from>
      <xdr:col>3</xdr:col>
      <xdr:colOff>0</xdr:colOff>
      <xdr:row>38</xdr:row>
      <xdr:rowOff>0</xdr:rowOff>
    </xdr:from>
    <xdr:to>
      <xdr:col>3</xdr:col>
      <xdr:colOff>200025</xdr:colOff>
      <xdr:row>39</xdr:row>
      <xdr:rowOff>38100</xdr:rowOff>
    </xdr:to>
    <xdr:pic>
      <xdr:nvPicPr>
        <xdr:cNvPr id="5161" name="Picture 41"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067675"/>
          <a:ext cx="200025" cy="200025"/>
        </a:xfrm>
        <a:prstGeom prst="rect">
          <a:avLst/>
        </a:prstGeom>
        <a:noFill/>
      </xdr:spPr>
    </xdr:pic>
    <xdr:clientData/>
  </xdr:twoCellAnchor>
  <xdr:twoCellAnchor editAs="oneCell">
    <xdr:from>
      <xdr:col>4</xdr:col>
      <xdr:colOff>0</xdr:colOff>
      <xdr:row>38</xdr:row>
      <xdr:rowOff>0</xdr:rowOff>
    </xdr:from>
    <xdr:to>
      <xdr:col>4</xdr:col>
      <xdr:colOff>200025</xdr:colOff>
      <xdr:row>39</xdr:row>
      <xdr:rowOff>38100</xdr:rowOff>
    </xdr:to>
    <xdr:pic>
      <xdr:nvPicPr>
        <xdr:cNvPr id="5162" name="Picture 4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067675"/>
          <a:ext cx="200025" cy="200025"/>
        </a:xfrm>
        <a:prstGeom prst="rect">
          <a:avLst/>
        </a:prstGeom>
        <a:noFill/>
      </xdr:spPr>
    </xdr:pic>
    <xdr:clientData/>
  </xdr:twoCellAnchor>
  <xdr:twoCellAnchor editAs="oneCell">
    <xdr:from>
      <xdr:col>5</xdr:col>
      <xdr:colOff>0</xdr:colOff>
      <xdr:row>38</xdr:row>
      <xdr:rowOff>0</xdr:rowOff>
    </xdr:from>
    <xdr:to>
      <xdr:col>5</xdr:col>
      <xdr:colOff>200025</xdr:colOff>
      <xdr:row>39</xdr:row>
      <xdr:rowOff>38100</xdr:rowOff>
    </xdr:to>
    <xdr:pic>
      <xdr:nvPicPr>
        <xdr:cNvPr id="5163" name="Picture 4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8067675"/>
          <a:ext cx="200025" cy="200025"/>
        </a:xfrm>
        <a:prstGeom prst="rect">
          <a:avLst/>
        </a:prstGeom>
        <a:noFill/>
      </xdr:spPr>
    </xdr:pic>
    <xdr:clientData/>
  </xdr:twoCellAnchor>
  <xdr:twoCellAnchor editAs="oneCell">
    <xdr:from>
      <xdr:col>3</xdr:col>
      <xdr:colOff>0</xdr:colOff>
      <xdr:row>39</xdr:row>
      <xdr:rowOff>0</xdr:rowOff>
    </xdr:from>
    <xdr:to>
      <xdr:col>3</xdr:col>
      <xdr:colOff>200025</xdr:colOff>
      <xdr:row>40</xdr:row>
      <xdr:rowOff>38100</xdr:rowOff>
    </xdr:to>
    <xdr:pic>
      <xdr:nvPicPr>
        <xdr:cNvPr id="5164" name="Picture 44"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229600"/>
          <a:ext cx="200025" cy="200025"/>
        </a:xfrm>
        <a:prstGeom prst="rect">
          <a:avLst/>
        </a:prstGeom>
        <a:noFill/>
      </xdr:spPr>
    </xdr:pic>
    <xdr:clientData/>
  </xdr:twoCellAnchor>
  <xdr:twoCellAnchor editAs="oneCell">
    <xdr:from>
      <xdr:col>4</xdr:col>
      <xdr:colOff>0</xdr:colOff>
      <xdr:row>39</xdr:row>
      <xdr:rowOff>0</xdr:rowOff>
    </xdr:from>
    <xdr:to>
      <xdr:col>4</xdr:col>
      <xdr:colOff>200025</xdr:colOff>
      <xdr:row>40</xdr:row>
      <xdr:rowOff>38100</xdr:rowOff>
    </xdr:to>
    <xdr:pic>
      <xdr:nvPicPr>
        <xdr:cNvPr id="5165" name="Picture 4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229600"/>
          <a:ext cx="200025" cy="200025"/>
        </a:xfrm>
        <a:prstGeom prst="rect">
          <a:avLst/>
        </a:prstGeom>
        <a:noFill/>
      </xdr:spPr>
    </xdr:pic>
    <xdr:clientData/>
  </xdr:twoCellAnchor>
  <xdr:twoCellAnchor editAs="oneCell">
    <xdr:from>
      <xdr:col>5</xdr:col>
      <xdr:colOff>0</xdr:colOff>
      <xdr:row>39</xdr:row>
      <xdr:rowOff>0</xdr:rowOff>
    </xdr:from>
    <xdr:to>
      <xdr:col>5</xdr:col>
      <xdr:colOff>200025</xdr:colOff>
      <xdr:row>40</xdr:row>
      <xdr:rowOff>38100</xdr:rowOff>
    </xdr:to>
    <xdr:pic>
      <xdr:nvPicPr>
        <xdr:cNvPr id="5166" name="Picture 4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8229600"/>
          <a:ext cx="200025" cy="200025"/>
        </a:xfrm>
        <a:prstGeom prst="rect">
          <a:avLst/>
        </a:prstGeom>
        <a:noFill/>
      </xdr:spPr>
    </xdr:pic>
    <xdr:clientData/>
  </xdr:twoCellAnchor>
  <xdr:twoCellAnchor editAs="oneCell">
    <xdr:from>
      <xdr:col>3</xdr:col>
      <xdr:colOff>0</xdr:colOff>
      <xdr:row>40</xdr:row>
      <xdr:rowOff>0</xdr:rowOff>
    </xdr:from>
    <xdr:to>
      <xdr:col>3</xdr:col>
      <xdr:colOff>200025</xdr:colOff>
      <xdr:row>41</xdr:row>
      <xdr:rowOff>38100</xdr:rowOff>
    </xdr:to>
    <xdr:pic>
      <xdr:nvPicPr>
        <xdr:cNvPr id="5167" name="Picture 47"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8553450"/>
          <a:ext cx="200025" cy="200025"/>
        </a:xfrm>
        <a:prstGeom prst="rect">
          <a:avLst/>
        </a:prstGeom>
        <a:noFill/>
      </xdr:spPr>
    </xdr:pic>
    <xdr:clientData/>
  </xdr:twoCellAnchor>
  <xdr:twoCellAnchor editAs="oneCell">
    <xdr:from>
      <xdr:col>4</xdr:col>
      <xdr:colOff>0</xdr:colOff>
      <xdr:row>40</xdr:row>
      <xdr:rowOff>0</xdr:rowOff>
    </xdr:from>
    <xdr:to>
      <xdr:col>4</xdr:col>
      <xdr:colOff>200025</xdr:colOff>
      <xdr:row>41</xdr:row>
      <xdr:rowOff>38100</xdr:rowOff>
    </xdr:to>
    <xdr:pic>
      <xdr:nvPicPr>
        <xdr:cNvPr id="5168" name="Picture 4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8553450"/>
          <a:ext cx="200025" cy="200025"/>
        </a:xfrm>
        <a:prstGeom prst="rect">
          <a:avLst/>
        </a:prstGeom>
        <a:noFill/>
      </xdr:spPr>
    </xdr:pic>
    <xdr:clientData/>
  </xdr:twoCellAnchor>
  <xdr:twoCellAnchor editAs="oneCell">
    <xdr:from>
      <xdr:col>5</xdr:col>
      <xdr:colOff>0</xdr:colOff>
      <xdr:row>40</xdr:row>
      <xdr:rowOff>0</xdr:rowOff>
    </xdr:from>
    <xdr:to>
      <xdr:col>5</xdr:col>
      <xdr:colOff>200025</xdr:colOff>
      <xdr:row>41</xdr:row>
      <xdr:rowOff>38100</xdr:rowOff>
    </xdr:to>
    <xdr:pic>
      <xdr:nvPicPr>
        <xdr:cNvPr id="5169" name="Picture 4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8553450"/>
          <a:ext cx="200025" cy="200025"/>
        </a:xfrm>
        <a:prstGeom prst="rect">
          <a:avLst/>
        </a:prstGeom>
        <a:noFill/>
      </xdr:spPr>
    </xdr:pic>
    <xdr:clientData/>
  </xdr:twoCellAnchor>
  <xdr:twoCellAnchor editAs="oneCell">
    <xdr:from>
      <xdr:col>3</xdr:col>
      <xdr:colOff>0</xdr:colOff>
      <xdr:row>41</xdr:row>
      <xdr:rowOff>0</xdr:rowOff>
    </xdr:from>
    <xdr:to>
      <xdr:col>3</xdr:col>
      <xdr:colOff>200025</xdr:colOff>
      <xdr:row>42</xdr:row>
      <xdr:rowOff>38100</xdr:rowOff>
    </xdr:to>
    <xdr:pic>
      <xdr:nvPicPr>
        <xdr:cNvPr id="5170" name="Picture 50"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9039225"/>
          <a:ext cx="200025" cy="200025"/>
        </a:xfrm>
        <a:prstGeom prst="rect">
          <a:avLst/>
        </a:prstGeom>
        <a:noFill/>
      </xdr:spPr>
    </xdr:pic>
    <xdr:clientData/>
  </xdr:twoCellAnchor>
  <xdr:twoCellAnchor editAs="oneCell">
    <xdr:from>
      <xdr:col>4</xdr:col>
      <xdr:colOff>0</xdr:colOff>
      <xdr:row>41</xdr:row>
      <xdr:rowOff>0</xdr:rowOff>
    </xdr:from>
    <xdr:to>
      <xdr:col>4</xdr:col>
      <xdr:colOff>200025</xdr:colOff>
      <xdr:row>42</xdr:row>
      <xdr:rowOff>38100</xdr:rowOff>
    </xdr:to>
    <xdr:pic>
      <xdr:nvPicPr>
        <xdr:cNvPr id="5171" name="Picture 5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9039225"/>
          <a:ext cx="200025" cy="200025"/>
        </a:xfrm>
        <a:prstGeom prst="rect">
          <a:avLst/>
        </a:prstGeom>
        <a:noFill/>
      </xdr:spPr>
    </xdr:pic>
    <xdr:clientData/>
  </xdr:twoCellAnchor>
  <xdr:twoCellAnchor editAs="oneCell">
    <xdr:from>
      <xdr:col>5</xdr:col>
      <xdr:colOff>0</xdr:colOff>
      <xdr:row>41</xdr:row>
      <xdr:rowOff>0</xdr:rowOff>
    </xdr:from>
    <xdr:to>
      <xdr:col>5</xdr:col>
      <xdr:colOff>200025</xdr:colOff>
      <xdr:row>42</xdr:row>
      <xdr:rowOff>38100</xdr:rowOff>
    </xdr:to>
    <xdr:pic>
      <xdr:nvPicPr>
        <xdr:cNvPr id="5172" name="Picture 5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9039225"/>
          <a:ext cx="200025" cy="200025"/>
        </a:xfrm>
        <a:prstGeom prst="rect">
          <a:avLst/>
        </a:prstGeom>
        <a:noFill/>
      </xdr:spPr>
    </xdr:pic>
    <xdr:clientData/>
  </xdr:twoCellAnchor>
  <xdr:twoCellAnchor editAs="oneCell">
    <xdr:from>
      <xdr:col>3</xdr:col>
      <xdr:colOff>0</xdr:colOff>
      <xdr:row>42</xdr:row>
      <xdr:rowOff>0</xdr:rowOff>
    </xdr:from>
    <xdr:to>
      <xdr:col>3</xdr:col>
      <xdr:colOff>200025</xdr:colOff>
      <xdr:row>43</xdr:row>
      <xdr:rowOff>38100</xdr:rowOff>
    </xdr:to>
    <xdr:pic>
      <xdr:nvPicPr>
        <xdr:cNvPr id="5173" name="Picture 5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9525000"/>
          <a:ext cx="200025" cy="200025"/>
        </a:xfrm>
        <a:prstGeom prst="rect">
          <a:avLst/>
        </a:prstGeom>
        <a:noFill/>
      </xdr:spPr>
    </xdr:pic>
    <xdr:clientData/>
  </xdr:twoCellAnchor>
  <xdr:twoCellAnchor editAs="oneCell">
    <xdr:from>
      <xdr:col>4</xdr:col>
      <xdr:colOff>0</xdr:colOff>
      <xdr:row>42</xdr:row>
      <xdr:rowOff>0</xdr:rowOff>
    </xdr:from>
    <xdr:to>
      <xdr:col>4</xdr:col>
      <xdr:colOff>200025</xdr:colOff>
      <xdr:row>43</xdr:row>
      <xdr:rowOff>38100</xdr:rowOff>
    </xdr:to>
    <xdr:pic>
      <xdr:nvPicPr>
        <xdr:cNvPr id="5174" name="Picture 5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9525000"/>
          <a:ext cx="200025" cy="200025"/>
        </a:xfrm>
        <a:prstGeom prst="rect">
          <a:avLst/>
        </a:prstGeom>
        <a:noFill/>
      </xdr:spPr>
    </xdr:pic>
    <xdr:clientData/>
  </xdr:twoCellAnchor>
  <xdr:twoCellAnchor editAs="oneCell">
    <xdr:from>
      <xdr:col>5</xdr:col>
      <xdr:colOff>0</xdr:colOff>
      <xdr:row>42</xdr:row>
      <xdr:rowOff>0</xdr:rowOff>
    </xdr:from>
    <xdr:to>
      <xdr:col>5</xdr:col>
      <xdr:colOff>200025</xdr:colOff>
      <xdr:row>43</xdr:row>
      <xdr:rowOff>38100</xdr:rowOff>
    </xdr:to>
    <xdr:pic>
      <xdr:nvPicPr>
        <xdr:cNvPr id="5175" name="Picture 5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9525000"/>
          <a:ext cx="200025" cy="200025"/>
        </a:xfrm>
        <a:prstGeom prst="rect">
          <a:avLst/>
        </a:prstGeom>
        <a:noFill/>
      </xdr:spPr>
    </xdr:pic>
    <xdr:clientData/>
  </xdr:twoCellAnchor>
  <xdr:twoCellAnchor editAs="oneCell">
    <xdr:from>
      <xdr:col>3</xdr:col>
      <xdr:colOff>0</xdr:colOff>
      <xdr:row>43</xdr:row>
      <xdr:rowOff>0</xdr:rowOff>
    </xdr:from>
    <xdr:to>
      <xdr:col>3</xdr:col>
      <xdr:colOff>200025</xdr:colOff>
      <xdr:row>44</xdr:row>
      <xdr:rowOff>38100</xdr:rowOff>
    </xdr:to>
    <xdr:pic>
      <xdr:nvPicPr>
        <xdr:cNvPr id="5176" name="Picture 5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9848850"/>
          <a:ext cx="200025" cy="200025"/>
        </a:xfrm>
        <a:prstGeom prst="rect">
          <a:avLst/>
        </a:prstGeom>
        <a:noFill/>
      </xdr:spPr>
    </xdr:pic>
    <xdr:clientData/>
  </xdr:twoCellAnchor>
  <xdr:twoCellAnchor editAs="oneCell">
    <xdr:from>
      <xdr:col>4</xdr:col>
      <xdr:colOff>0</xdr:colOff>
      <xdr:row>43</xdr:row>
      <xdr:rowOff>0</xdr:rowOff>
    </xdr:from>
    <xdr:to>
      <xdr:col>4</xdr:col>
      <xdr:colOff>200025</xdr:colOff>
      <xdr:row>44</xdr:row>
      <xdr:rowOff>38100</xdr:rowOff>
    </xdr:to>
    <xdr:pic>
      <xdr:nvPicPr>
        <xdr:cNvPr id="5177" name="Picture 57" descr="https://members.hardrock.com/images/iconUnverifiedVisit.png">
          <a:hlinkClick xmlns:r="http://schemas.openxmlformats.org/officeDocument/2006/relationships" r:id="rId1"/>
        </xdr:cNvPr>
        <xdr:cNvPicPr>
          <a:picLocks noChangeAspect="1" noChangeArrowheads="1"/>
        </xdr:cNvPicPr>
      </xdr:nvPicPr>
      <xdr:blipFill>
        <a:blip xmlns:r="http://schemas.openxmlformats.org/officeDocument/2006/relationships" r:embed="rId28" cstate="print"/>
        <a:srcRect/>
        <a:stretch>
          <a:fillRect/>
        </a:stretch>
      </xdr:blipFill>
      <xdr:spPr bwMode="auto">
        <a:xfrm>
          <a:off x="3048000" y="9848850"/>
          <a:ext cx="200025" cy="200025"/>
        </a:xfrm>
        <a:prstGeom prst="rect">
          <a:avLst/>
        </a:prstGeom>
        <a:noFill/>
      </xdr:spPr>
    </xdr:pic>
    <xdr:clientData/>
  </xdr:twoCellAnchor>
  <xdr:twoCellAnchor editAs="oneCell">
    <xdr:from>
      <xdr:col>5</xdr:col>
      <xdr:colOff>0</xdr:colOff>
      <xdr:row>43</xdr:row>
      <xdr:rowOff>0</xdr:rowOff>
    </xdr:from>
    <xdr:to>
      <xdr:col>5</xdr:col>
      <xdr:colOff>200025</xdr:colOff>
      <xdr:row>44</xdr:row>
      <xdr:rowOff>38100</xdr:rowOff>
    </xdr:to>
    <xdr:pic>
      <xdr:nvPicPr>
        <xdr:cNvPr id="5178" name="Picture 5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9848850"/>
          <a:ext cx="200025" cy="200025"/>
        </a:xfrm>
        <a:prstGeom prst="rect">
          <a:avLst/>
        </a:prstGeom>
        <a:noFill/>
      </xdr:spPr>
    </xdr:pic>
    <xdr:clientData/>
  </xdr:twoCellAnchor>
  <xdr:twoCellAnchor editAs="oneCell">
    <xdr:from>
      <xdr:col>3</xdr:col>
      <xdr:colOff>0</xdr:colOff>
      <xdr:row>44</xdr:row>
      <xdr:rowOff>0</xdr:rowOff>
    </xdr:from>
    <xdr:to>
      <xdr:col>3</xdr:col>
      <xdr:colOff>200025</xdr:colOff>
      <xdr:row>45</xdr:row>
      <xdr:rowOff>38100</xdr:rowOff>
    </xdr:to>
    <xdr:pic>
      <xdr:nvPicPr>
        <xdr:cNvPr id="5179" name="Picture 59"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0172700"/>
          <a:ext cx="200025" cy="200025"/>
        </a:xfrm>
        <a:prstGeom prst="rect">
          <a:avLst/>
        </a:prstGeom>
        <a:noFill/>
      </xdr:spPr>
    </xdr:pic>
    <xdr:clientData/>
  </xdr:twoCellAnchor>
  <xdr:twoCellAnchor editAs="oneCell">
    <xdr:from>
      <xdr:col>4</xdr:col>
      <xdr:colOff>0</xdr:colOff>
      <xdr:row>44</xdr:row>
      <xdr:rowOff>0</xdr:rowOff>
    </xdr:from>
    <xdr:to>
      <xdr:col>4</xdr:col>
      <xdr:colOff>200025</xdr:colOff>
      <xdr:row>45</xdr:row>
      <xdr:rowOff>38100</xdr:rowOff>
    </xdr:to>
    <xdr:pic>
      <xdr:nvPicPr>
        <xdr:cNvPr id="5180" name="Picture 6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0172700"/>
          <a:ext cx="200025" cy="200025"/>
        </a:xfrm>
        <a:prstGeom prst="rect">
          <a:avLst/>
        </a:prstGeom>
        <a:noFill/>
      </xdr:spPr>
    </xdr:pic>
    <xdr:clientData/>
  </xdr:twoCellAnchor>
  <xdr:twoCellAnchor editAs="oneCell">
    <xdr:from>
      <xdr:col>5</xdr:col>
      <xdr:colOff>0</xdr:colOff>
      <xdr:row>44</xdr:row>
      <xdr:rowOff>0</xdr:rowOff>
    </xdr:from>
    <xdr:to>
      <xdr:col>5</xdr:col>
      <xdr:colOff>200025</xdr:colOff>
      <xdr:row>45</xdr:row>
      <xdr:rowOff>38100</xdr:rowOff>
    </xdr:to>
    <xdr:pic>
      <xdr:nvPicPr>
        <xdr:cNvPr id="5181" name="Picture 6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0172700"/>
          <a:ext cx="200025" cy="200025"/>
        </a:xfrm>
        <a:prstGeom prst="rect">
          <a:avLst/>
        </a:prstGeom>
        <a:noFill/>
      </xdr:spPr>
    </xdr:pic>
    <xdr:clientData/>
  </xdr:twoCellAnchor>
  <xdr:twoCellAnchor editAs="oneCell">
    <xdr:from>
      <xdr:col>3</xdr:col>
      <xdr:colOff>0</xdr:colOff>
      <xdr:row>45</xdr:row>
      <xdr:rowOff>0</xdr:rowOff>
    </xdr:from>
    <xdr:to>
      <xdr:col>3</xdr:col>
      <xdr:colOff>200025</xdr:colOff>
      <xdr:row>46</xdr:row>
      <xdr:rowOff>38100</xdr:rowOff>
    </xdr:to>
    <xdr:pic>
      <xdr:nvPicPr>
        <xdr:cNvPr id="5182" name="Picture 6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0334625"/>
          <a:ext cx="200025" cy="200025"/>
        </a:xfrm>
        <a:prstGeom prst="rect">
          <a:avLst/>
        </a:prstGeom>
        <a:noFill/>
      </xdr:spPr>
    </xdr:pic>
    <xdr:clientData/>
  </xdr:twoCellAnchor>
  <xdr:twoCellAnchor editAs="oneCell">
    <xdr:from>
      <xdr:col>4</xdr:col>
      <xdr:colOff>0</xdr:colOff>
      <xdr:row>45</xdr:row>
      <xdr:rowOff>0</xdr:rowOff>
    </xdr:from>
    <xdr:to>
      <xdr:col>4</xdr:col>
      <xdr:colOff>200025</xdr:colOff>
      <xdr:row>46</xdr:row>
      <xdr:rowOff>38100</xdr:rowOff>
    </xdr:to>
    <xdr:pic>
      <xdr:nvPicPr>
        <xdr:cNvPr id="5183" name="Picture 6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0334625"/>
          <a:ext cx="200025" cy="200025"/>
        </a:xfrm>
        <a:prstGeom prst="rect">
          <a:avLst/>
        </a:prstGeom>
        <a:noFill/>
      </xdr:spPr>
    </xdr:pic>
    <xdr:clientData/>
  </xdr:twoCellAnchor>
  <xdr:twoCellAnchor editAs="oneCell">
    <xdr:from>
      <xdr:col>5</xdr:col>
      <xdr:colOff>0</xdr:colOff>
      <xdr:row>45</xdr:row>
      <xdr:rowOff>0</xdr:rowOff>
    </xdr:from>
    <xdr:to>
      <xdr:col>5</xdr:col>
      <xdr:colOff>200025</xdr:colOff>
      <xdr:row>46</xdr:row>
      <xdr:rowOff>38100</xdr:rowOff>
    </xdr:to>
    <xdr:pic>
      <xdr:nvPicPr>
        <xdr:cNvPr id="5184" name="Picture 6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0334625"/>
          <a:ext cx="200025" cy="200025"/>
        </a:xfrm>
        <a:prstGeom prst="rect">
          <a:avLst/>
        </a:prstGeom>
        <a:noFill/>
      </xdr:spPr>
    </xdr:pic>
    <xdr:clientData/>
  </xdr:twoCellAnchor>
  <xdr:twoCellAnchor editAs="oneCell">
    <xdr:from>
      <xdr:col>3</xdr:col>
      <xdr:colOff>0</xdr:colOff>
      <xdr:row>46</xdr:row>
      <xdr:rowOff>0</xdr:rowOff>
    </xdr:from>
    <xdr:to>
      <xdr:col>3</xdr:col>
      <xdr:colOff>200025</xdr:colOff>
      <xdr:row>47</xdr:row>
      <xdr:rowOff>38100</xdr:rowOff>
    </xdr:to>
    <xdr:pic>
      <xdr:nvPicPr>
        <xdr:cNvPr id="5185" name="Picture 6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0658475"/>
          <a:ext cx="200025" cy="200025"/>
        </a:xfrm>
        <a:prstGeom prst="rect">
          <a:avLst/>
        </a:prstGeom>
        <a:noFill/>
      </xdr:spPr>
    </xdr:pic>
    <xdr:clientData/>
  </xdr:twoCellAnchor>
  <xdr:twoCellAnchor editAs="oneCell">
    <xdr:from>
      <xdr:col>4</xdr:col>
      <xdr:colOff>0</xdr:colOff>
      <xdr:row>46</xdr:row>
      <xdr:rowOff>0</xdr:rowOff>
    </xdr:from>
    <xdr:to>
      <xdr:col>4</xdr:col>
      <xdr:colOff>200025</xdr:colOff>
      <xdr:row>47</xdr:row>
      <xdr:rowOff>38100</xdr:rowOff>
    </xdr:to>
    <xdr:pic>
      <xdr:nvPicPr>
        <xdr:cNvPr id="5186" name="Picture 6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0658475"/>
          <a:ext cx="200025" cy="200025"/>
        </a:xfrm>
        <a:prstGeom prst="rect">
          <a:avLst/>
        </a:prstGeom>
        <a:noFill/>
      </xdr:spPr>
    </xdr:pic>
    <xdr:clientData/>
  </xdr:twoCellAnchor>
  <xdr:twoCellAnchor editAs="oneCell">
    <xdr:from>
      <xdr:col>5</xdr:col>
      <xdr:colOff>0</xdr:colOff>
      <xdr:row>46</xdr:row>
      <xdr:rowOff>0</xdr:rowOff>
    </xdr:from>
    <xdr:to>
      <xdr:col>5</xdr:col>
      <xdr:colOff>200025</xdr:colOff>
      <xdr:row>47</xdr:row>
      <xdr:rowOff>38100</xdr:rowOff>
    </xdr:to>
    <xdr:pic>
      <xdr:nvPicPr>
        <xdr:cNvPr id="5187" name="Picture 6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0658475"/>
          <a:ext cx="200025" cy="200025"/>
        </a:xfrm>
        <a:prstGeom prst="rect">
          <a:avLst/>
        </a:prstGeom>
        <a:noFill/>
      </xdr:spPr>
    </xdr:pic>
    <xdr:clientData/>
  </xdr:twoCellAnchor>
  <xdr:twoCellAnchor editAs="oneCell">
    <xdr:from>
      <xdr:col>3</xdr:col>
      <xdr:colOff>0</xdr:colOff>
      <xdr:row>47</xdr:row>
      <xdr:rowOff>0</xdr:rowOff>
    </xdr:from>
    <xdr:to>
      <xdr:col>3</xdr:col>
      <xdr:colOff>200025</xdr:colOff>
      <xdr:row>48</xdr:row>
      <xdr:rowOff>38100</xdr:rowOff>
    </xdr:to>
    <xdr:pic>
      <xdr:nvPicPr>
        <xdr:cNvPr id="5188" name="Picture 6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1144250"/>
          <a:ext cx="200025" cy="200025"/>
        </a:xfrm>
        <a:prstGeom prst="rect">
          <a:avLst/>
        </a:prstGeom>
        <a:noFill/>
      </xdr:spPr>
    </xdr:pic>
    <xdr:clientData/>
  </xdr:twoCellAnchor>
  <xdr:twoCellAnchor editAs="oneCell">
    <xdr:from>
      <xdr:col>4</xdr:col>
      <xdr:colOff>0</xdr:colOff>
      <xdr:row>47</xdr:row>
      <xdr:rowOff>0</xdr:rowOff>
    </xdr:from>
    <xdr:to>
      <xdr:col>4</xdr:col>
      <xdr:colOff>200025</xdr:colOff>
      <xdr:row>48</xdr:row>
      <xdr:rowOff>38100</xdr:rowOff>
    </xdr:to>
    <xdr:pic>
      <xdr:nvPicPr>
        <xdr:cNvPr id="5189" name="Picture 69"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1144250"/>
          <a:ext cx="200025" cy="200025"/>
        </a:xfrm>
        <a:prstGeom prst="rect">
          <a:avLst/>
        </a:prstGeom>
        <a:noFill/>
      </xdr:spPr>
    </xdr:pic>
    <xdr:clientData/>
  </xdr:twoCellAnchor>
  <xdr:twoCellAnchor editAs="oneCell">
    <xdr:from>
      <xdr:col>5</xdr:col>
      <xdr:colOff>0</xdr:colOff>
      <xdr:row>47</xdr:row>
      <xdr:rowOff>0</xdr:rowOff>
    </xdr:from>
    <xdr:to>
      <xdr:col>5</xdr:col>
      <xdr:colOff>200025</xdr:colOff>
      <xdr:row>48</xdr:row>
      <xdr:rowOff>38100</xdr:rowOff>
    </xdr:to>
    <xdr:pic>
      <xdr:nvPicPr>
        <xdr:cNvPr id="5190" name="Picture 7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1144250"/>
          <a:ext cx="200025" cy="200025"/>
        </a:xfrm>
        <a:prstGeom prst="rect">
          <a:avLst/>
        </a:prstGeom>
        <a:noFill/>
      </xdr:spPr>
    </xdr:pic>
    <xdr:clientData/>
  </xdr:twoCellAnchor>
  <xdr:twoCellAnchor editAs="oneCell">
    <xdr:from>
      <xdr:col>3</xdr:col>
      <xdr:colOff>0</xdr:colOff>
      <xdr:row>48</xdr:row>
      <xdr:rowOff>0</xdr:rowOff>
    </xdr:from>
    <xdr:to>
      <xdr:col>3</xdr:col>
      <xdr:colOff>200025</xdr:colOff>
      <xdr:row>49</xdr:row>
      <xdr:rowOff>38100</xdr:rowOff>
    </xdr:to>
    <xdr:pic>
      <xdr:nvPicPr>
        <xdr:cNvPr id="5191" name="Picture 71"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1306175"/>
          <a:ext cx="200025" cy="200025"/>
        </a:xfrm>
        <a:prstGeom prst="rect">
          <a:avLst/>
        </a:prstGeom>
        <a:noFill/>
      </xdr:spPr>
    </xdr:pic>
    <xdr:clientData/>
  </xdr:twoCellAnchor>
  <xdr:twoCellAnchor editAs="oneCell">
    <xdr:from>
      <xdr:col>4</xdr:col>
      <xdr:colOff>0</xdr:colOff>
      <xdr:row>48</xdr:row>
      <xdr:rowOff>0</xdr:rowOff>
    </xdr:from>
    <xdr:to>
      <xdr:col>4</xdr:col>
      <xdr:colOff>200025</xdr:colOff>
      <xdr:row>49</xdr:row>
      <xdr:rowOff>38100</xdr:rowOff>
    </xdr:to>
    <xdr:pic>
      <xdr:nvPicPr>
        <xdr:cNvPr id="5192" name="Picture 7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1306175"/>
          <a:ext cx="200025" cy="200025"/>
        </a:xfrm>
        <a:prstGeom prst="rect">
          <a:avLst/>
        </a:prstGeom>
        <a:noFill/>
      </xdr:spPr>
    </xdr:pic>
    <xdr:clientData/>
  </xdr:twoCellAnchor>
  <xdr:twoCellAnchor editAs="oneCell">
    <xdr:from>
      <xdr:col>5</xdr:col>
      <xdr:colOff>0</xdr:colOff>
      <xdr:row>48</xdr:row>
      <xdr:rowOff>0</xdr:rowOff>
    </xdr:from>
    <xdr:to>
      <xdr:col>5</xdr:col>
      <xdr:colOff>200025</xdr:colOff>
      <xdr:row>49</xdr:row>
      <xdr:rowOff>38100</xdr:rowOff>
    </xdr:to>
    <xdr:pic>
      <xdr:nvPicPr>
        <xdr:cNvPr id="5193" name="Picture 7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1306175"/>
          <a:ext cx="200025" cy="200025"/>
        </a:xfrm>
        <a:prstGeom prst="rect">
          <a:avLst/>
        </a:prstGeom>
        <a:noFill/>
      </xdr:spPr>
    </xdr:pic>
    <xdr:clientData/>
  </xdr:twoCellAnchor>
  <xdr:twoCellAnchor editAs="oneCell">
    <xdr:from>
      <xdr:col>3</xdr:col>
      <xdr:colOff>0</xdr:colOff>
      <xdr:row>49</xdr:row>
      <xdr:rowOff>0</xdr:rowOff>
    </xdr:from>
    <xdr:to>
      <xdr:col>3</xdr:col>
      <xdr:colOff>200025</xdr:colOff>
      <xdr:row>50</xdr:row>
      <xdr:rowOff>38100</xdr:rowOff>
    </xdr:to>
    <xdr:pic>
      <xdr:nvPicPr>
        <xdr:cNvPr id="5194" name="Picture 74"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1630025"/>
          <a:ext cx="200025" cy="200025"/>
        </a:xfrm>
        <a:prstGeom prst="rect">
          <a:avLst/>
        </a:prstGeom>
        <a:noFill/>
      </xdr:spPr>
    </xdr:pic>
    <xdr:clientData/>
  </xdr:twoCellAnchor>
  <xdr:twoCellAnchor editAs="oneCell">
    <xdr:from>
      <xdr:col>4</xdr:col>
      <xdr:colOff>0</xdr:colOff>
      <xdr:row>49</xdr:row>
      <xdr:rowOff>0</xdr:rowOff>
    </xdr:from>
    <xdr:to>
      <xdr:col>4</xdr:col>
      <xdr:colOff>200025</xdr:colOff>
      <xdr:row>50</xdr:row>
      <xdr:rowOff>38100</xdr:rowOff>
    </xdr:to>
    <xdr:pic>
      <xdr:nvPicPr>
        <xdr:cNvPr id="5195" name="Picture 7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1630025"/>
          <a:ext cx="200025" cy="200025"/>
        </a:xfrm>
        <a:prstGeom prst="rect">
          <a:avLst/>
        </a:prstGeom>
        <a:noFill/>
      </xdr:spPr>
    </xdr:pic>
    <xdr:clientData/>
  </xdr:twoCellAnchor>
  <xdr:twoCellAnchor editAs="oneCell">
    <xdr:from>
      <xdr:col>5</xdr:col>
      <xdr:colOff>0</xdr:colOff>
      <xdr:row>49</xdr:row>
      <xdr:rowOff>0</xdr:rowOff>
    </xdr:from>
    <xdr:to>
      <xdr:col>5</xdr:col>
      <xdr:colOff>200025</xdr:colOff>
      <xdr:row>50</xdr:row>
      <xdr:rowOff>38100</xdr:rowOff>
    </xdr:to>
    <xdr:pic>
      <xdr:nvPicPr>
        <xdr:cNvPr id="5196" name="Picture 7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1630025"/>
          <a:ext cx="200025" cy="200025"/>
        </a:xfrm>
        <a:prstGeom prst="rect">
          <a:avLst/>
        </a:prstGeom>
        <a:noFill/>
      </xdr:spPr>
    </xdr:pic>
    <xdr:clientData/>
  </xdr:twoCellAnchor>
  <xdr:twoCellAnchor editAs="oneCell">
    <xdr:from>
      <xdr:col>3</xdr:col>
      <xdr:colOff>0</xdr:colOff>
      <xdr:row>50</xdr:row>
      <xdr:rowOff>0</xdr:rowOff>
    </xdr:from>
    <xdr:to>
      <xdr:col>3</xdr:col>
      <xdr:colOff>200025</xdr:colOff>
      <xdr:row>51</xdr:row>
      <xdr:rowOff>38100</xdr:rowOff>
    </xdr:to>
    <xdr:pic>
      <xdr:nvPicPr>
        <xdr:cNvPr id="5197" name="Picture 77"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2115800"/>
          <a:ext cx="200025" cy="200025"/>
        </a:xfrm>
        <a:prstGeom prst="rect">
          <a:avLst/>
        </a:prstGeom>
        <a:noFill/>
      </xdr:spPr>
    </xdr:pic>
    <xdr:clientData/>
  </xdr:twoCellAnchor>
  <xdr:twoCellAnchor editAs="oneCell">
    <xdr:from>
      <xdr:col>4</xdr:col>
      <xdr:colOff>0</xdr:colOff>
      <xdr:row>50</xdr:row>
      <xdr:rowOff>0</xdr:rowOff>
    </xdr:from>
    <xdr:to>
      <xdr:col>4</xdr:col>
      <xdr:colOff>200025</xdr:colOff>
      <xdr:row>51</xdr:row>
      <xdr:rowOff>38100</xdr:rowOff>
    </xdr:to>
    <xdr:pic>
      <xdr:nvPicPr>
        <xdr:cNvPr id="5198" name="Picture 78"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2115800"/>
          <a:ext cx="200025" cy="200025"/>
        </a:xfrm>
        <a:prstGeom prst="rect">
          <a:avLst/>
        </a:prstGeom>
        <a:noFill/>
      </xdr:spPr>
    </xdr:pic>
    <xdr:clientData/>
  </xdr:twoCellAnchor>
  <xdr:twoCellAnchor editAs="oneCell">
    <xdr:from>
      <xdr:col>5</xdr:col>
      <xdr:colOff>0</xdr:colOff>
      <xdr:row>50</xdr:row>
      <xdr:rowOff>0</xdr:rowOff>
    </xdr:from>
    <xdr:to>
      <xdr:col>5</xdr:col>
      <xdr:colOff>200025</xdr:colOff>
      <xdr:row>51</xdr:row>
      <xdr:rowOff>38100</xdr:rowOff>
    </xdr:to>
    <xdr:pic>
      <xdr:nvPicPr>
        <xdr:cNvPr id="5199" name="Picture 79"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2115800"/>
          <a:ext cx="200025" cy="200025"/>
        </a:xfrm>
        <a:prstGeom prst="rect">
          <a:avLst/>
        </a:prstGeom>
        <a:noFill/>
      </xdr:spPr>
    </xdr:pic>
    <xdr:clientData/>
  </xdr:twoCellAnchor>
  <xdr:twoCellAnchor editAs="oneCell">
    <xdr:from>
      <xdr:col>3</xdr:col>
      <xdr:colOff>0</xdr:colOff>
      <xdr:row>51</xdr:row>
      <xdr:rowOff>0</xdr:rowOff>
    </xdr:from>
    <xdr:to>
      <xdr:col>3</xdr:col>
      <xdr:colOff>200025</xdr:colOff>
      <xdr:row>52</xdr:row>
      <xdr:rowOff>38100</xdr:rowOff>
    </xdr:to>
    <xdr:pic>
      <xdr:nvPicPr>
        <xdr:cNvPr id="5200" name="Picture 80"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2439650"/>
          <a:ext cx="200025" cy="200025"/>
        </a:xfrm>
        <a:prstGeom prst="rect">
          <a:avLst/>
        </a:prstGeom>
        <a:noFill/>
      </xdr:spPr>
    </xdr:pic>
    <xdr:clientData/>
  </xdr:twoCellAnchor>
  <xdr:twoCellAnchor editAs="oneCell">
    <xdr:from>
      <xdr:col>4</xdr:col>
      <xdr:colOff>0</xdr:colOff>
      <xdr:row>51</xdr:row>
      <xdr:rowOff>0</xdr:rowOff>
    </xdr:from>
    <xdr:to>
      <xdr:col>4</xdr:col>
      <xdr:colOff>200025</xdr:colOff>
      <xdr:row>52</xdr:row>
      <xdr:rowOff>38100</xdr:rowOff>
    </xdr:to>
    <xdr:pic>
      <xdr:nvPicPr>
        <xdr:cNvPr id="5201" name="Picture 81"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2439650"/>
          <a:ext cx="200025" cy="200025"/>
        </a:xfrm>
        <a:prstGeom prst="rect">
          <a:avLst/>
        </a:prstGeom>
        <a:noFill/>
      </xdr:spPr>
    </xdr:pic>
    <xdr:clientData/>
  </xdr:twoCellAnchor>
  <xdr:twoCellAnchor editAs="oneCell">
    <xdr:from>
      <xdr:col>5</xdr:col>
      <xdr:colOff>0</xdr:colOff>
      <xdr:row>51</xdr:row>
      <xdr:rowOff>0</xdr:rowOff>
    </xdr:from>
    <xdr:to>
      <xdr:col>5</xdr:col>
      <xdr:colOff>200025</xdr:colOff>
      <xdr:row>52</xdr:row>
      <xdr:rowOff>38100</xdr:rowOff>
    </xdr:to>
    <xdr:pic>
      <xdr:nvPicPr>
        <xdr:cNvPr id="5202" name="Picture 82"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2439650"/>
          <a:ext cx="200025" cy="200025"/>
        </a:xfrm>
        <a:prstGeom prst="rect">
          <a:avLst/>
        </a:prstGeom>
        <a:noFill/>
      </xdr:spPr>
    </xdr:pic>
    <xdr:clientData/>
  </xdr:twoCellAnchor>
  <xdr:twoCellAnchor editAs="oneCell">
    <xdr:from>
      <xdr:col>3</xdr:col>
      <xdr:colOff>0</xdr:colOff>
      <xdr:row>52</xdr:row>
      <xdr:rowOff>0</xdr:rowOff>
    </xdr:from>
    <xdr:to>
      <xdr:col>3</xdr:col>
      <xdr:colOff>200025</xdr:colOff>
      <xdr:row>53</xdr:row>
      <xdr:rowOff>38100</xdr:rowOff>
    </xdr:to>
    <xdr:pic>
      <xdr:nvPicPr>
        <xdr:cNvPr id="5203" name="Picture 83"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2601575"/>
          <a:ext cx="200025" cy="200025"/>
        </a:xfrm>
        <a:prstGeom prst="rect">
          <a:avLst/>
        </a:prstGeom>
        <a:noFill/>
      </xdr:spPr>
    </xdr:pic>
    <xdr:clientData/>
  </xdr:twoCellAnchor>
  <xdr:twoCellAnchor editAs="oneCell">
    <xdr:from>
      <xdr:col>4</xdr:col>
      <xdr:colOff>0</xdr:colOff>
      <xdr:row>52</xdr:row>
      <xdr:rowOff>0</xdr:rowOff>
    </xdr:from>
    <xdr:to>
      <xdr:col>4</xdr:col>
      <xdr:colOff>200025</xdr:colOff>
      <xdr:row>53</xdr:row>
      <xdr:rowOff>38100</xdr:rowOff>
    </xdr:to>
    <xdr:pic>
      <xdr:nvPicPr>
        <xdr:cNvPr id="5204" name="Picture 84"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2601575"/>
          <a:ext cx="200025" cy="200025"/>
        </a:xfrm>
        <a:prstGeom prst="rect">
          <a:avLst/>
        </a:prstGeom>
        <a:noFill/>
      </xdr:spPr>
    </xdr:pic>
    <xdr:clientData/>
  </xdr:twoCellAnchor>
  <xdr:twoCellAnchor editAs="oneCell">
    <xdr:from>
      <xdr:col>5</xdr:col>
      <xdr:colOff>0</xdr:colOff>
      <xdr:row>52</xdr:row>
      <xdr:rowOff>0</xdr:rowOff>
    </xdr:from>
    <xdr:to>
      <xdr:col>5</xdr:col>
      <xdr:colOff>200025</xdr:colOff>
      <xdr:row>53</xdr:row>
      <xdr:rowOff>38100</xdr:rowOff>
    </xdr:to>
    <xdr:pic>
      <xdr:nvPicPr>
        <xdr:cNvPr id="5205" name="Picture 85"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2601575"/>
          <a:ext cx="200025" cy="200025"/>
        </a:xfrm>
        <a:prstGeom prst="rect">
          <a:avLst/>
        </a:prstGeom>
        <a:noFill/>
      </xdr:spPr>
    </xdr:pic>
    <xdr:clientData/>
  </xdr:twoCellAnchor>
  <xdr:twoCellAnchor editAs="oneCell">
    <xdr:from>
      <xdr:col>3</xdr:col>
      <xdr:colOff>0</xdr:colOff>
      <xdr:row>53</xdr:row>
      <xdr:rowOff>0</xdr:rowOff>
    </xdr:from>
    <xdr:to>
      <xdr:col>3</xdr:col>
      <xdr:colOff>200025</xdr:colOff>
      <xdr:row>54</xdr:row>
      <xdr:rowOff>38100</xdr:rowOff>
    </xdr:to>
    <xdr:pic>
      <xdr:nvPicPr>
        <xdr:cNvPr id="5206" name="Picture 86"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2925425"/>
          <a:ext cx="200025" cy="200025"/>
        </a:xfrm>
        <a:prstGeom prst="rect">
          <a:avLst/>
        </a:prstGeom>
        <a:noFill/>
      </xdr:spPr>
    </xdr:pic>
    <xdr:clientData/>
  </xdr:twoCellAnchor>
  <xdr:twoCellAnchor editAs="oneCell">
    <xdr:from>
      <xdr:col>4</xdr:col>
      <xdr:colOff>0</xdr:colOff>
      <xdr:row>53</xdr:row>
      <xdr:rowOff>0</xdr:rowOff>
    </xdr:from>
    <xdr:to>
      <xdr:col>4</xdr:col>
      <xdr:colOff>200025</xdr:colOff>
      <xdr:row>54</xdr:row>
      <xdr:rowOff>38100</xdr:rowOff>
    </xdr:to>
    <xdr:pic>
      <xdr:nvPicPr>
        <xdr:cNvPr id="5207" name="Picture 87"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2925425"/>
          <a:ext cx="200025" cy="200025"/>
        </a:xfrm>
        <a:prstGeom prst="rect">
          <a:avLst/>
        </a:prstGeom>
        <a:noFill/>
      </xdr:spPr>
    </xdr:pic>
    <xdr:clientData/>
  </xdr:twoCellAnchor>
  <xdr:twoCellAnchor editAs="oneCell">
    <xdr:from>
      <xdr:col>5</xdr:col>
      <xdr:colOff>0</xdr:colOff>
      <xdr:row>53</xdr:row>
      <xdr:rowOff>0</xdr:rowOff>
    </xdr:from>
    <xdr:to>
      <xdr:col>5</xdr:col>
      <xdr:colOff>200025</xdr:colOff>
      <xdr:row>54</xdr:row>
      <xdr:rowOff>38100</xdr:rowOff>
    </xdr:to>
    <xdr:pic>
      <xdr:nvPicPr>
        <xdr:cNvPr id="5208" name="Picture 88"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2925425"/>
          <a:ext cx="200025" cy="200025"/>
        </a:xfrm>
        <a:prstGeom prst="rect">
          <a:avLst/>
        </a:prstGeom>
        <a:noFill/>
      </xdr:spPr>
    </xdr:pic>
    <xdr:clientData/>
  </xdr:twoCellAnchor>
  <xdr:twoCellAnchor editAs="oneCell">
    <xdr:from>
      <xdr:col>3</xdr:col>
      <xdr:colOff>0</xdr:colOff>
      <xdr:row>54</xdr:row>
      <xdr:rowOff>0</xdr:rowOff>
    </xdr:from>
    <xdr:to>
      <xdr:col>3</xdr:col>
      <xdr:colOff>200025</xdr:colOff>
      <xdr:row>55</xdr:row>
      <xdr:rowOff>38100</xdr:rowOff>
    </xdr:to>
    <xdr:pic>
      <xdr:nvPicPr>
        <xdr:cNvPr id="5209" name="Picture 89"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3249275"/>
          <a:ext cx="200025" cy="200025"/>
        </a:xfrm>
        <a:prstGeom prst="rect">
          <a:avLst/>
        </a:prstGeom>
        <a:noFill/>
      </xdr:spPr>
    </xdr:pic>
    <xdr:clientData/>
  </xdr:twoCellAnchor>
  <xdr:twoCellAnchor editAs="oneCell">
    <xdr:from>
      <xdr:col>4</xdr:col>
      <xdr:colOff>0</xdr:colOff>
      <xdr:row>54</xdr:row>
      <xdr:rowOff>0</xdr:rowOff>
    </xdr:from>
    <xdr:to>
      <xdr:col>4</xdr:col>
      <xdr:colOff>200025</xdr:colOff>
      <xdr:row>55</xdr:row>
      <xdr:rowOff>38100</xdr:rowOff>
    </xdr:to>
    <xdr:pic>
      <xdr:nvPicPr>
        <xdr:cNvPr id="5210" name="Picture 90"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3249275"/>
          <a:ext cx="200025" cy="200025"/>
        </a:xfrm>
        <a:prstGeom prst="rect">
          <a:avLst/>
        </a:prstGeom>
        <a:noFill/>
      </xdr:spPr>
    </xdr:pic>
    <xdr:clientData/>
  </xdr:twoCellAnchor>
  <xdr:twoCellAnchor editAs="oneCell">
    <xdr:from>
      <xdr:col>5</xdr:col>
      <xdr:colOff>0</xdr:colOff>
      <xdr:row>54</xdr:row>
      <xdr:rowOff>0</xdr:rowOff>
    </xdr:from>
    <xdr:to>
      <xdr:col>5</xdr:col>
      <xdr:colOff>200025</xdr:colOff>
      <xdr:row>55</xdr:row>
      <xdr:rowOff>38100</xdr:rowOff>
    </xdr:to>
    <xdr:pic>
      <xdr:nvPicPr>
        <xdr:cNvPr id="5211" name="Picture 91"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3249275"/>
          <a:ext cx="200025" cy="200025"/>
        </a:xfrm>
        <a:prstGeom prst="rect">
          <a:avLst/>
        </a:prstGeom>
        <a:noFill/>
      </xdr:spPr>
    </xdr:pic>
    <xdr:clientData/>
  </xdr:twoCellAnchor>
  <xdr:twoCellAnchor editAs="oneCell">
    <xdr:from>
      <xdr:col>3</xdr:col>
      <xdr:colOff>0</xdr:colOff>
      <xdr:row>55</xdr:row>
      <xdr:rowOff>0</xdr:rowOff>
    </xdr:from>
    <xdr:to>
      <xdr:col>3</xdr:col>
      <xdr:colOff>200025</xdr:colOff>
      <xdr:row>56</xdr:row>
      <xdr:rowOff>38100</xdr:rowOff>
    </xdr:to>
    <xdr:pic>
      <xdr:nvPicPr>
        <xdr:cNvPr id="5212" name="Picture 92"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3573125"/>
          <a:ext cx="200025" cy="200025"/>
        </a:xfrm>
        <a:prstGeom prst="rect">
          <a:avLst/>
        </a:prstGeom>
        <a:noFill/>
      </xdr:spPr>
    </xdr:pic>
    <xdr:clientData/>
  </xdr:twoCellAnchor>
  <xdr:twoCellAnchor editAs="oneCell">
    <xdr:from>
      <xdr:col>4</xdr:col>
      <xdr:colOff>0</xdr:colOff>
      <xdr:row>55</xdr:row>
      <xdr:rowOff>0</xdr:rowOff>
    </xdr:from>
    <xdr:to>
      <xdr:col>4</xdr:col>
      <xdr:colOff>200025</xdr:colOff>
      <xdr:row>56</xdr:row>
      <xdr:rowOff>38100</xdr:rowOff>
    </xdr:to>
    <xdr:pic>
      <xdr:nvPicPr>
        <xdr:cNvPr id="5213" name="Picture 93"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3573125"/>
          <a:ext cx="200025" cy="200025"/>
        </a:xfrm>
        <a:prstGeom prst="rect">
          <a:avLst/>
        </a:prstGeom>
        <a:noFill/>
      </xdr:spPr>
    </xdr:pic>
    <xdr:clientData/>
  </xdr:twoCellAnchor>
  <xdr:twoCellAnchor editAs="oneCell">
    <xdr:from>
      <xdr:col>5</xdr:col>
      <xdr:colOff>0</xdr:colOff>
      <xdr:row>55</xdr:row>
      <xdr:rowOff>0</xdr:rowOff>
    </xdr:from>
    <xdr:to>
      <xdr:col>5</xdr:col>
      <xdr:colOff>200025</xdr:colOff>
      <xdr:row>56</xdr:row>
      <xdr:rowOff>38100</xdr:rowOff>
    </xdr:to>
    <xdr:pic>
      <xdr:nvPicPr>
        <xdr:cNvPr id="5214" name="Picture 94"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3573125"/>
          <a:ext cx="200025" cy="200025"/>
        </a:xfrm>
        <a:prstGeom prst="rect">
          <a:avLst/>
        </a:prstGeom>
        <a:noFill/>
      </xdr:spPr>
    </xdr:pic>
    <xdr:clientData/>
  </xdr:twoCellAnchor>
  <xdr:twoCellAnchor editAs="oneCell">
    <xdr:from>
      <xdr:col>3</xdr:col>
      <xdr:colOff>0</xdr:colOff>
      <xdr:row>56</xdr:row>
      <xdr:rowOff>0</xdr:rowOff>
    </xdr:from>
    <xdr:to>
      <xdr:col>3</xdr:col>
      <xdr:colOff>200025</xdr:colOff>
      <xdr:row>57</xdr:row>
      <xdr:rowOff>38100</xdr:rowOff>
    </xdr:to>
    <xdr:pic>
      <xdr:nvPicPr>
        <xdr:cNvPr id="5215" name="Picture 95"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4058900"/>
          <a:ext cx="200025" cy="200025"/>
        </a:xfrm>
        <a:prstGeom prst="rect">
          <a:avLst/>
        </a:prstGeom>
        <a:noFill/>
      </xdr:spPr>
    </xdr:pic>
    <xdr:clientData/>
  </xdr:twoCellAnchor>
  <xdr:twoCellAnchor editAs="oneCell">
    <xdr:from>
      <xdr:col>4</xdr:col>
      <xdr:colOff>0</xdr:colOff>
      <xdr:row>56</xdr:row>
      <xdr:rowOff>0</xdr:rowOff>
    </xdr:from>
    <xdr:to>
      <xdr:col>4</xdr:col>
      <xdr:colOff>200025</xdr:colOff>
      <xdr:row>57</xdr:row>
      <xdr:rowOff>38100</xdr:rowOff>
    </xdr:to>
    <xdr:pic>
      <xdr:nvPicPr>
        <xdr:cNvPr id="5216" name="Picture 96"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4058900"/>
          <a:ext cx="200025" cy="200025"/>
        </a:xfrm>
        <a:prstGeom prst="rect">
          <a:avLst/>
        </a:prstGeom>
        <a:noFill/>
      </xdr:spPr>
    </xdr:pic>
    <xdr:clientData/>
  </xdr:twoCellAnchor>
  <xdr:twoCellAnchor editAs="oneCell">
    <xdr:from>
      <xdr:col>5</xdr:col>
      <xdr:colOff>0</xdr:colOff>
      <xdr:row>56</xdr:row>
      <xdr:rowOff>0</xdr:rowOff>
    </xdr:from>
    <xdr:to>
      <xdr:col>5</xdr:col>
      <xdr:colOff>200025</xdr:colOff>
      <xdr:row>57</xdr:row>
      <xdr:rowOff>38100</xdr:rowOff>
    </xdr:to>
    <xdr:pic>
      <xdr:nvPicPr>
        <xdr:cNvPr id="5217" name="Picture 97"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4058900"/>
          <a:ext cx="200025" cy="200025"/>
        </a:xfrm>
        <a:prstGeom prst="rect">
          <a:avLst/>
        </a:prstGeom>
        <a:noFill/>
      </xdr:spPr>
    </xdr:pic>
    <xdr:clientData/>
  </xdr:twoCellAnchor>
  <xdr:twoCellAnchor editAs="oneCell">
    <xdr:from>
      <xdr:col>3</xdr:col>
      <xdr:colOff>0</xdr:colOff>
      <xdr:row>57</xdr:row>
      <xdr:rowOff>0</xdr:rowOff>
    </xdr:from>
    <xdr:to>
      <xdr:col>3</xdr:col>
      <xdr:colOff>200025</xdr:colOff>
      <xdr:row>58</xdr:row>
      <xdr:rowOff>38100</xdr:rowOff>
    </xdr:to>
    <xdr:pic>
      <xdr:nvPicPr>
        <xdr:cNvPr id="5218" name="Picture 98"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4544675"/>
          <a:ext cx="200025" cy="200025"/>
        </a:xfrm>
        <a:prstGeom prst="rect">
          <a:avLst/>
        </a:prstGeom>
        <a:noFill/>
      </xdr:spPr>
    </xdr:pic>
    <xdr:clientData/>
  </xdr:twoCellAnchor>
  <xdr:twoCellAnchor editAs="oneCell">
    <xdr:from>
      <xdr:col>4</xdr:col>
      <xdr:colOff>0</xdr:colOff>
      <xdr:row>57</xdr:row>
      <xdr:rowOff>0</xdr:rowOff>
    </xdr:from>
    <xdr:to>
      <xdr:col>4</xdr:col>
      <xdr:colOff>200025</xdr:colOff>
      <xdr:row>58</xdr:row>
      <xdr:rowOff>38100</xdr:rowOff>
    </xdr:to>
    <xdr:pic>
      <xdr:nvPicPr>
        <xdr:cNvPr id="5219" name="Picture 99" descr="https://members.hardrock.com/images/icon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9" cstate="print"/>
        <a:srcRect/>
        <a:stretch>
          <a:fillRect/>
        </a:stretch>
      </xdr:blipFill>
      <xdr:spPr bwMode="auto">
        <a:xfrm>
          <a:off x="3048000" y="14544675"/>
          <a:ext cx="200025" cy="200025"/>
        </a:xfrm>
        <a:prstGeom prst="rect">
          <a:avLst/>
        </a:prstGeom>
        <a:noFill/>
      </xdr:spPr>
    </xdr:pic>
    <xdr:clientData/>
  </xdr:twoCellAnchor>
  <xdr:twoCellAnchor editAs="oneCell">
    <xdr:from>
      <xdr:col>5</xdr:col>
      <xdr:colOff>0</xdr:colOff>
      <xdr:row>57</xdr:row>
      <xdr:rowOff>0</xdr:rowOff>
    </xdr:from>
    <xdr:to>
      <xdr:col>5</xdr:col>
      <xdr:colOff>200025</xdr:colOff>
      <xdr:row>58</xdr:row>
      <xdr:rowOff>38100</xdr:rowOff>
    </xdr:to>
    <xdr:pic>
      <xdr:nvPicPr>
        <xdr:cNvPr id="5220" name="Picture 100"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4544675"/>
          <a:ext cx="200025" cy="200025"/>
        </a:xfrm>
        <a:prstGeom prst="rect">
          <a:avLst/>
        </a:prstGeom>
        <a:noFill/>
      </xdr:spPr>
    </xdr:pic>
    <xdr:clientData/>
  </xdr:twoCellAnchor>
  <xdr:twoCellAnchor editAs="oneCell">
    <xdr:from>
      <xdr:col>3</xdr:col>
      <xdr:colOff>0</xdr:colOff>
      <xdr:row>58</xdr:row>
      <xdr:rowOff>0</xdr:rowOff>
    </xdr:from>
    <xdr:to>
      <xdr:col>3</xdr:col>
      <xdr:colOff>200025</xdr:colOff>
      <xdr:row>59</xdr:row>
      <xdr:rowOff>38100</xdr:rowOff>
    </xdr:to>
    <xdr:pic>
      <xdr:nvPicPr>
        <xdr:cNvPr id="5221" name="Picture 101"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4706600"/>
          <a:ext cx="200025" cy="200025"/>
        </a:xfrm>
        <a:prstGeom prst="rect">
          <a:avLst/>
        </a:prstGeom>
        <a:noFill/>
      </xdr:spPr>
    </xdr:pic>
    <xdr:clientData/>
  </xdr:twoCellAnchor>
  <xdr:twoCellAnchor editAs="oneCell">
    <xdr:from>
      <xdr:col>4</xdr:col>
      <xdr:colOff>0</xdr:colOff>
      <xdr:row>58</xdr:row>
      <xdr:rowOff>0</xdr:rowOff>
    </xdr:from>
    <xdr:to>
      <xdr:col>4</xdr:col>
      <xdr:colOff>200025</xdr:colOff>
      <xdr:row>59</xdr:row>
      <xdr:rowOff>38100</xdr:rowOff>
    </xdr:to>
    <xdr:pic>
      <xdr:nvPicPr>
        <xdr:cNvPr id="5222" name="Picture 102"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4706600"/>
          <a:ext cx="200025" cy="200025"/>
        </a:xfrm>
        <a:prstGeom prst="rect">
          <a:avLst/>
        </a:prstGeom>
        <a:noFill/>
      </xdr:spPr>
    </xdr:pic>
    <xdr:clientData/>
  </xdr:twoCellAnchor>
  <xdr:twoCellAnchor editAs="oneCell">
    <xdr:from>
      <xdr:col>5</xdr:col>
      <xdr:colOff>0</xdr:colOff>
      <xdr:row>58</xdr:row>
      <xdr:rowOff>0</xdr:rowOff>
    </xdr:from>
    <xdr:to>
      <xdr:col>5</xdr:col>
      <xdr:colOff>200025</xdr:colOff>
      <xdr:row>59</xdr:row>
      <xdr:rowOff>38100</xdr:rowOff>
    </xdr:to>
    <xdr:pic>
      <xdr:nvPicPr>
        <xdr:cNvPr id="5223" name="Picture 103"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4706600"/>
          <a:ext cx="200025" cy="200025"/>
        </a:xfrm>
        <a:prstGeom prst="rect">
          <a:avLst/>
        </a:prstGeom>
        <a:noFill/>
      </xdr:spPr>
    </xdr:pic>
    <xdr:clientData/>
  </xdr:twoCellAnchor>
  <xdr:twoCellAnchor editAs="oneCell">
    <xdr:from>
      <xdr:col>3</xdr:col>
      <xdr:colOff>0</xdr:colOff>
      <xdr:row>59</xdr:row>
      <xdr:rowOff>0</xdr:rowOff>
    </xdr:from>
    <xdr:to>
      <xdr:col>3</xdr:col>
      <xdr:colOff>200025</xdr:colOff>
      <xdr:row>60</xdr:row>
      <xdr:rowOff>38100</xdr:rowOff>
    </xdr:to>
    <xdr:pic>
      <xdr:nvPicPr>
        <xdr:cNvPr id="5224" name="Picture 104" descr="https://members.hardrock.com/images/iconNotParticipating.png">
          <a:hlinkClick xmlns:r="http://schemas.openxmlformats.org/officeDocument/2006/relationships" r:id="rId1"/>
        </xdr:cNvPr>
        <xdr:cNvPicPr>
          <a:picLocks noChangeAspect="1" noChangeArrowheads="1"/>
        </xdr:cNvPicPr>
      </xdr:nvPicPr>
      <xdr:blipFill>
        <a:blip xmlns:r="http://schemas.openxmlformats.org/officeDocument/2006/relationships" r:embed="rId25" cstate="print"/>
        <a:srcRect/>
        <a:stretch>
          <a:fillRect/>
        </a:stretch>
      </xdr:blipFill>
      <xdr:spPr bwMode="auto">
        <a:xfrm>
          <a:off x="2286000" y="15030450"/>
          <a:ext cx="200025" cy="200025"/>
        </a:xfrm>
        <a:prstGeom prst="rect">
          <a:avLst/>
        </a:prstGeom>
        <a:noFill/>
      </xdr:spPr>
    </xdr:pic>
    <xdr:clientData/>
  </xdr:twoCellAnchor>
  <xdr:twoCellAnchor editAs="oneCell">
    <xdr:from>
      <xdr:col>4</xdr:col>
      <xdr:colOff>0</xdr:colOff>
      <xdr:row>59</xdr:row>
      <xdr:rowOff>0</xdr:rowOff>
    </xdr:from>
    <xdr:to>
      <xdr:col>4</xdr:col>
      <xdr:colOff>200025</xdr:colOff>
      <xdr:row>60</xdr:row>
      <xdr:rowOff>38100</xdr:rowOff>
    </xdr:to>
    <xdr:pic>
      <xdr:nvPicPr>
        <xdr:cNvPr id="5225" name="Picture 105" descr="https://members.hardrock.com/images/iconNotVisited.png">
          <a:hlinkClick xmlns:r="http://schemas.openxmlformats.org/officeDocument/2006/relationships" r:id="rId1"/>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048000" y="15030450"/>
          <a:ext cx="200025" cy="200025"/>
        </a:xfrm>
        <a:prstGeom prst="rect">
          <a:avLst/>
        </a:prstGeom>
        <a:noFill/>
      </xdr:spPr>
    </xdr:pic>
    <xdr:clientData/>
  </xdr:twoCellAnchor>
  <xdr:twoCellAnchor editAs="oneCell">
    <xdr:from>
      <xdr:col>5</xdr:col>
      <xdr:colOff>0</xdr:colOff>
      <xdr:row>59</xdr:row>
      <xdr:rowOff>0</xdr:rowOff>
    </xdr:from>
    <xdr:to>
      <xdr:col>5</xdr:col>
      <xdr:colOff>200025</xdr:colOff>
      <xdr:row>60</xdr:row>
      <xdr:rowOff>38100</xdr:rowOff>
    </xdr:to>
    <xdr:pic>
      <xdr:nvPicPr>
        <xdr:cNvPr id="5226" name="Picture 106" descr="https://members.hardrock.com/images/iconOpen.png">
          <a:hlinkClick xmlns:r="http://schemas.openxmlformats.org/officeDocument/2006/relationships" r:id="rId1"/>
        </xdr:cNvPr>
        <xdr:cNvPicPr>
          <a:picLocks noChangeAspect="1" noChangeArrowheads="1"/>
        </xdr:cNvPicPr>
      </xdr:nvPicPr>
      <xdr:blipFill>
        <a:blip xmlns:r="http://schemas.openxmlformats.org/officeDocument/2006/relationships" r:embed="rId27" cstate="print"/>
        <a:srcRect/>
        <a:stretch>
          <a:fillRect/>
        </a:stretch>
      </xdr:blipFill>
      <xdr:spPr bwMode="auto">
        <a:xfrm>
          <a:off x="3810000" y="15030450"/>
          <a:ext cx="200025" cy="200025"/>
        </a:xfrm>
        <a:prstGeom prst="rect">
          <a:avLst/>
        </a:prstGeom>
        <a:no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javascript:gotoCafe('98');" TargetMode="External"/><Relationship Id="rId18" Type="http://schemas.openxmlformats.org/officeDocument/2006/relationships/hyperlink" Target="javascript:gotoCafe('546');" TargetMode="External"/><Relationship Id="rId26" Type="http://schemas.openxmlformats.org/officeDocument/2006/relationships/hyperlink" Target="javascript:gotoCafe('380');" TargetMode="External"/><Relationship Id="rId39" Type="http://schemas.openxmlformats.org/officeDocument/2006/relationships/hyperlink" Target="javascript:gotoCafe('689');" TargetMode="External"/><Relationship Id="rId21" Type="http://schemas.openxmlformats.org/officeDocument/2006/relationships/hyperlink" Target="javascript:gotoCafe('42');" TargetMode="External"/><Relationship Id="rId34" Type="http://schemas.openxmlformats.org/officeDocument/2006/relationships/hyperlink" Target="javascript:gotoCafe('60');" TargetMode="External"/><Relationship Id="rId42" Type="http://schemas.openxmlformats.org/officeDocument/2006/relationships/hyperlink" Target="javascript:gotoCafe('676');" TargetMode="External"/><Relationship Id="rId47" Type="http://schemas.openxmlformats.org/officeDocument/2006/relationships/hyperlink" Target="javascript:gotoCafe('624');" TargetMode="External"/><Relationship Id="rId50" Type="http://schemas.openxmlformats.org/officeDocument/2006/relationships/hyperlink" Target="javascript:gotoCafe('657');" TargetMode="External"/><Relationship Id="rId55" Type="http://schemas.openxmlformats.org/officeDocument/2006/relationships/hyperlink" Target="javascript:gotoCafe('668');" TargetMode="External"/><Relationship Id="rId63" Type="http://schemas.openxmlformats.org/officeDocument/2006/relationships/hyperlink" Target="javascript:gotoCafe('44');" TargetMode="External"/><Relationship Id="rId68" Type="http://schemas.openxmlformats.org/officeDocument/2006/relationships/hyperlink" Target="javascript:gotoCafe('538');" TargetMode="External"/><Relationship Id="rId7" Type="http://schemas.openxmlformats.org/officeDocument/2006/relationships/hyperlink" Target="javascript:gotoCafe('573');" TargetMode="External"/><Relationship Id="rId2" Type="http://schemas.openxmlformats.org/officeDocument/2006/relationships/hyperlink" Target="javascript:gotoCafe('675');" TargetMode="External"/><Relationship Id="rId16" Type="http://schemas.openxmlformats.org/officeDocument/2006/relationships/hyperlink" Target="javascript:gotoCafe('95');" TargetMode="External"/><Relationship Id="rId29" Type="http://schemas.openxmlformats.org/officeDocument/2006/relationships/hyperlink" Target="javascript:gotoCafe('56');" TargetMode="External"/><Relationship Id="rId1" Type="http://schemas.openxmlformats.org/officeDocument/2006/relationships/hyperlink" Target="javascript:gotoCafe('51');" TargetMode="External"/><Relationship Id="rId6" Type="http://schemas.openxmlformats.org/officeDocument/2006/relationships/hyperlink" Target="javascript:gotoCafe('41');" TargetMode="External"/><Relationship Id="rId11" Type="http://schemas.openxmlformats.org/officeDocument/2006/relationships/hyperlink" Target="javascript:gotoCafe('131');" TargetMode="External"/><Relationship Id="rId24" Type="http://schemas.openxmlformats.org/officeDocument/2006/relationships/hyperlink" Target="javascript:gotoCafe('650');" TargetMode="External"/><Relationship Id="rId32" Type="http://schemas.openxmlformats.org/officeDocument/2006/relationships/hyperlink" Target="javascript:gotoCafe('43');" TargetMode="External"/><Relationship Id="rId37" Type="http://schemas.openxmlformats.org/officeDocument/2006/relationships/hyperlink" Target="javascript:gotoCafe('379');" TargetMode="External"/><Relationship Id="rId40" Type="http://schemas.openxmlformats.org/officeDocument/2006/relationships/hyperlink" Target="javascript:gotoCafe('55');" TargetMode="External"/><Relationship Id="rId45" Type="http://schemas.openxmlformats.org/officeDocument/2006/relationships/hyperlink" Target="javascript:gotoCafe('107');" TargetMode="External"/><Relationship Id="rId53" Type="http://schemas.openxmlformats.org/officeDocument/2006/relationships/hyperlink" Target="javascript:gotoCafe('36');" TargetMode="External"/><Relationship Id="rId58" Type="http://schemas.openxmlformats.org/officeDocument/2006/relationships/hyperlink" Target="javascript:gotoCafe('50');" TargetMode="External"/><Relationship Id="rId66" Type="http://schemas.openxmlformats.org/officeDocument/2006/relationships/hyperlink" Target="javascript:gotoCafe('626');" TargetMode="External"/><Relationship Id="rId5" Type="http://schemas.openxmlformats.org/officeDocument/2006/relationships/hyperlink" Target="javascript:gotoCafe('35');" TargetMode="External"/><Relationship Id="rId15" Type="http://schemas.openxmlformats.org/officeDocument/2006/relationships/hyperlink" Target="javascript:gotoCafe('182');" TargetMode="External"/><Relationship Id="rId23" Type="http://schemas.openxmlformats.org/officeDocument/2006/relationships/hyperlink" Target="javascript:gotoCafe('375');" TargetMode="External"/><Relationship Id="rId28" Type="http://schemas.openxmlformats.org/officeDocument/2006/relationships/hyperlink" Target="javascript:gotoCafe('572');" TargetMode="External"/><Relationship Id="rId36" Type="http://schemas.openxmlformats.org/officeDocument/2006/relationships/hyperlink" Target="javascript:gotoCafe('91');" TargetMode="External"/><Relationship Id="rId49" Type="http://schemas.openxmlformats.org/officeDocument/2006/relationships/hyperlink" Target="javascript:gotoCafe('108');" TargetMode="External"/><Relationship Id="rId57" Type="http://schemas.openxmlformats.org/officeDocument/2006/relationships/hyperlink" Target="javascript:gotoCafe('492');" TargetMode="External"/><Relationship Id="rId61" Type="http://schemas.openxmlformats.org/officeDocument/2006/relationships/hyperlink" Target="javascript:gotoCafe('97');" TargetMode="External"/><Relationship Id="rId10" Type="http://schemas.openxmlformats.org/officeDocument/2006/relationships/hyperlink" Target="javascript:gotoCafe('609');" TargetMode="External"/><Relationship Id="rId19" Type="http://schemas.openxmlformats.org/officeDocument/2006/relationships/hyperlink" Target="javascript:gotoCafe('48');" TargetMode="External"/><Relationship Id="rId31" Type="http://schemas.openxmlformats.org/officeDocument/2006/relationships/hyperlink" Target="javascript:gotoCafe('90');" TargetMode="External"/><Relationship Id="rId44" Type="http://schemas.openxmlformats.org/officeDocument/2006/relationships/hyperlink" Target="javascript:gotoCafe('94');" TargetMode="External"/><Relationship Id="rId52" Type="http://schemas.openxmlformats.org/officeDocument/2006/relationships/hyperlink" Target="javascript:gotoCafe('92');" TargetMode="External"/><Relationship Id="rId60" Type="http://schemas.openxmlformats.org/officeDocument/2006/relationships/hyperlink" Target="javascript:gotoCafe('47');" TargetMode="External"/><Relationship Id="rId65" Type="http://schemas.openxmlformats.org/officeDocument/2006/relationships/hyperlink" Target="javascript:gotoCafe('533');" TargetMode="External"/><Relationship Id="rId4" Type="http://schemas.openxmlformats.org/officeDocument/2006/relationships/hyperlink" Target="javascript:gotoCafe('109');" TargetMode="External"/><Relationship Id="rId9" Type="http://schemas.openxmlformats.org/officeDocument/2006/relationships/hyperlink" Target="javascript:gotoCafe('101');" TargetMode="External"/><Relationship Id="rId14" Type="http://schemas.openxmlformats.org/officeDocument/2006/relationships/hyperlink" Target="javascript:gotoCafe('45');" TargetMode="External"/><Relationship Id="rId22" Type="http://schemas.openxmlformats.org/officeDocument/2006/relationships/hyperlink" Target="javascript:gotoCafe('590');" TargetMode="External"/><Relationship Id="rId27" Type="http://schemas.openxmlformats.org/officeDocument/2006/relationships/hyperlink" Target="javascript:gotoCafe('559');" TargetMode="External"/><Relationship Id="rId30" Type="http://schemas.openxmlformats.org/officeDocument/2006/relationships/hyperlink" Target="javascript:gotoCafe('52');" TargetMode="External"/><Relationship Id="rId35" Type="http://schemas.openxmlformats.org/officeDocument/2006/relationships/hyperlink" Target="javascript:gotoCafe('368');" TargetMode="External"/><Relationship Id="rId43" Type="http://schemas.openxmlformats.org/officeDocument/2006/relationships/hyperlink" Target="javascript:gotoCafe('104');" TargetMode="External"/><Relationship Id="rId48" Type="http://schemas.openxmlformats.org/officeDocument/2006/relationships/hyperlink" Target="javascript:gotoCafe('99');" TargetMode="External"/><Relationship Id="rId56" Type="http://schemas.openxmlformats.org/officeDocument/2006/relationships/hyperlink" Target="javascript:gotoCafe('87');" TargetMode="External"/><Relationship Id="rId64" Type="http://schemas.openxmlformats.org/officeDocument/2006/relationships/hyperlink" Target="javascript:gotoCafe('65');" TargetMode="External"/><Relationship Id="rId69" Type="http://schemas.openxmlformats.org/officeDocument/2006/relationships/drawing" Target="../drawings/drawing3.xml"/><Relationship Id="rId8" Type="http://schemas.openxmlformats.org/officeDocument/2006/relationships/hyperlink" Target="javascript:gotoCafe('328');" TargetMode="External"/><Relationship Id="rId51" Type="http://schemas.openxmlformats.org/officeDocument/2006/relationships/hyperlink" Target="javascript:gotoCafe('89');" TargetMode="External"/><Relationship Id="rId3" Type="http://schemas.openxmlformats.org/officeDocument/2006/relationships/hyperlink" Target="javascript:gotoCafe('103');" TargetMode="External"/><Relationship Id="rId12" Type="http://schemas.openxmlformats.org/officeDocument/2006/relationships/hyperlink" Target="javascript:gotoCafe('408');" TargetMode="External"/><Relationship Id="rId17" Type="http://schemas.openxmlformats.org/officeDocument/2006/relationships/hyperlink" Target="javascript:gotoCafe('678');" TargetMode="External"/><Relationship Id="rId25" Type="http://schemas.openxmlformats.org/officeDocument/2006/relationships/hyperlink" Target="javascript:gotoCafe('63');" TargetMode="External"/><Relationship Id="rId33" Type="http://schemas.openxmlformats.org/officeDocument/2006/relationships/hyperlink" Target="javascript:gotoCafe('507');" TargetMode="External"/><Relationship Id="rId38" Type="http://schemas.openxmlformats.org/officeDocument/2006/relationships/hyperlink" Target="javascript:gotoCafe('40');" TargetMode="External"/><Relationship Id="rId46" Type="http://schemas.openxmlformats.org/officeDocument/2006/relationships/hyperlink" Target="javascript:gotoCafe('105');" TargetMode="External"/><Relationship Id="rId59" Type="http://schemas.openxmlformats.org/officeDocument/2006/relationships/hyperlink" Target="javascript:gotoCafe('106');" TargetMode="External"/><Relationship Id="rId67" Type="http://schemas.openxmlformats.org/officeDocument/2006/relationships/hyperlink" Target="javascript:gotoCafe('102');" TargetMode="External"/><Relationship Id="rId20" Type="http://schemas.openxmlformats.org/officeDocument/2006/relationships/hyperlink" Target="javascript:gotoCafe('367');" TargetMode="External"/><Relationship Id="rId41" Type="http://schemas.openxmlformats.org/officeDocument/2006/relationships/hyperlink" Target="javascript:gotoCafe('61');" TargetMode="External"/><Relationship Id="rId54" Type="http://schemas.openxmlformats.org/officeDocument/2006/relationships/hyperlink" Target="javascript:gotoCafe('34');" TargetMode="External"/><Relationship Id="rId62" Type="http://schemas.openxmlformats.org/officeDocument/2006/relationships/hyperlink" Target="javascript:gotoCafe('500');"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hardrock.com/cafes/mumbai-andheri/" TargetMode="External"/><Relationship Id="rId21" Type="http://schemas.openxmlformats.org/officeDocument/2006/relationships/hyperlink" Target="http://www.hardrock.com/cafes/bengaluru/" TargetMode="External"/><Relationship Id="rId42" Type="http://schemas.openxmlformats.org/officeDocument/2006/relationships/hyperlink" Target="http://www.hardrock.com/cafes/cleveland/" TargetMode="External"/><Relationship Id="rId63" Type="http://schemas.openxmlformats.org/officeDocument/2006/relationships/hyperlink" Target="http://www.hardrock.com/cafes/hamburg/" TargetMode="External"/><Relationship Id="rId84" Type="http://schemas.openxmlformats.org/officeDocument/2006/relationships/hyperlink" Target="http://www.hardrock.com/cafes/johannesburg/" TargetMode="External"/><Relationship Id="rId138" Type="http://schemas.openxmlformats.org/officeDocument/2006/relationships/hyperlink" Target="http://www.hardrock.com/cafes/oslo/" TargetMode="External"/><Relationship Id="rId159" Type="http://schemas.openxmlformats.org/officeDocument/2006/relationships/hyperlink" Target="http://www.hardrock.com/cafes/punta-cana/" TargetMode="External"/><Relationship Id="rId170" Type="http://schemas.openxmlformats.org/officeDocument/2006/relationships/hyperlink" Target="http://www.hardrock.com/cafes/san-francisco/" TargetMode="External"/><Relationship Id="rId191" Type="http://schemas.openxmlformats.org/officeDocument/2006/relationships/hyperlink" Target="http://www.hardrock.com/cafes/tenerife/" TargetMode="External"/><Relationship Id="rId205" Type="http://schemas.openxmlformats.org/officeDocument/2006/relationships/control" Target="../activeX/activeX1.xml"/><Relationship Id="rId16" Type="http://schemas.openxmlformats.org/officeDocument/2006/relationships/hyperlink" Target="http://bali.hardrockhotels.net/" TargetMode="External"/><Relationship Id="rId107" Type="http://schemas.openxmlformats.org/officeDocument/2006/relationships/hyperlink" Target="http://www.hardrock.com/cafes/manchester/" TargetMode="External"/><Relationship Id="rId11" Type="http://schemas.openxmlformats.org/officeDocument/2006/relationships/hyperlink" Target="http://www.hardrock.com/cafes/asuncion/" TargetMode="External"/><Relationship Id="rId32" Type="http://schemas.openxmlformats.org/officeDocument/2006/relationships/hyperlink" Target="http://www.hardrock.com/cafes/buenos-aires-aeroparque/" TargetMode="External"/><Relationship Id="rId37" Type="http://schemas.openxmlformats.org/officeDocument/2006/relationships/hyperlink" Target="http://www.hardrock.com/locations/cafes3/cafe.aspx?LocationID=177&amp;MIBEnumID=3" TargetMode="External"/><Relationship Id="rId53" Type="http://schemas.openxmlformats.org/officeDocument/2006/relationships/hyperlink" Target="http://www.hardrock.com/cafes/florence/" TargetMode="External"/><Relationship Id="rId58" Type="http://schemas.openxmlformats.org/officeDocument/2006/relationships/hyperlink" Target="http://www.hardrock.com/cafes/glasgow/" TargetMode="External"/><Relationship Id="rId74" Type="http://schemas.openxmlformats.org/officeDocument/2006/relationships/hyperlink" Target="http://www.hardrock.com/cafes/honolulu/" TargetMode="External"/><Relationship Id="rId79" Type="http://schemas.openxmlformats.org/officeDocument/2006/relationships/hyperlink" Target="http://www.hrhibiza.com/" TargetMode="External"/><Relationship Id="rId102" Type="http://schemas.openxmlformats.org/officeDocument/2006/relationships/hyperlink" Target="http://www.hardrock.com/cafes/mall-of-america/" TargetMode="External"/><Relationship Id="rId123" Type="http://schemas.openxmlformats.org/officeDocument/2006/relationships/hyperlink" Target="http://www.hardrock.com/cafes/nassau/" TargetMode="External"/><Relationship Id="rId128" Type="http://schemas.openxmlformats.org/officeDocument/2006/relationships/hyperlink" Target="http://www.hardrock.com/cafes/niagara-falls-canada/" TargetMode="External"/><Relationship Id="rId144" Type="http://schemas.openxmlformats.org/officeDocument/2006/relationships/hyperlink" Target="http://www.hardrock.com/cafes/paris/" TargetMode="External"/><Relationship Id="rId149" Type="http://schemas.openxmlformats.org/officeDocument/2006/relationships/hyperlink" Target="http://www.hardrockhotels.net/penang/" TargetMode="External"/><Relationship Id="rId5" Type="http://schemas.openxmlformats.org/officeDocument/2006/relationships/hyperlink" Target="http://www.hardrock.com/cafes/almaty/" TargetMode="External"/><Relationship Id="rId90" Type="http://schemas.openxmlformats.org/officeDocument/2006/relationships/hyperlink" Target="http://www.hardrock.com/cafes/las-vegas/" TargetMode="External"/><Relationship Id="rId95" Type="http://schemas.openxmlformats.org/officeDocument/2006/relationships/hyperlink" Target="http://www.hardrock.com/cafes/london/" TargetMode="External"/><Relationship Id="rId160" Type="http://schemas.openxmlformats.org/officeDocument/2006/relationships/hyperlink" Target="http://www.hardrock.com/locations.aspx" TargetMode="External"/><Relationship Id="rId165" Type="http://schemas.openxmlformats.org/officeDocument/2006/relationships/hyperlink" Target="http://www.hardrock.com/cafes/saipan/" TargetMode="External"/><Relationship Id="rId181" Type="http://schemas.openxmlformats.org/officeDocument/2006/relationships/hyperlink" Target="http://www.hardrockhotelsingapore.com/" TargetMode="External"/><Relationship Id="rId186" Type="http://schemas.openxmlformats.org/officeDocument/2006/relationships/hyperlink" Target="http://www.hardrock.com/cafes/surfers-paradise/" TargetMode="External"/><Relationship Id="rId22" Type="http://schemas.openxmlformats.org/officeDocument/2006/relationships/hyperlink" Target="http://www.hardrock.com/cafes/berlin/" TargetMode="External"/><Relationship Id="rId27" Type="http://schemas.openxmlformats.org/officeDocument/2006/relationships/hyperlink" Target="http://www.hardrock.com/cafes/boston/" TargetMode="External"/><Relationship Id="rId43" Type="http://schemas.openxmlformats.org/officeDocument/2006/relationships/hyperlink" Target="http://www.hardrock.com/cafes/cologne/" TargetMode="External"/><Relationship Id="rId48" Type="http://schemas.openxmlformats.org/officeDocument/2006/relationships/hyperlink" Target="http://www.hardrock.com/cafes/detroit/" TargetMode="External"/><Relationship Id="rId64" Type="http://schemas.openxmlformats.org/officeDocument/2006/relationships/hyperlink" Target="https://rockshop.hardrock.com/" TargetMode="External"/><Relationship Id="rId69" Type="http://schemas.openxmlformats.org/officeDocument/2006/relationships/hyperlink" Target="http://www.seminolehardrockhollywood.com/" TargetMode="External"/><Relationship Id="rId113" Type="http://schemas.openxmlformats.org/officeDocument/2006/relationships/hyperlink" Target="http://www.hardrock.com/cafes/melaka/" TargetMode="External"/><Relationship Id="rId118" Type="http://schemas.openxmlformats.org/officeDocument/2006/relationships/hyperlink" Target="http://www.hardrock.com/cafes/mumbai-worli/" TargetMode="External"/><Relationship Id="rId134" Type="http://schemas.openxmlformats.org/officeDocument/2006/relationships/hyperlink" Target="http://www.hardrockhotelorlando.com/" TargetMode="External"/><Relationship Id="rId139" Type="http://schemas.openxmlformats.org/officeDocument/2006/relationships/hyperlink" Target="http://www.hrhpalmsprings.com/" TargetMode="External"/><Relationship Id="rId80" Type="http://schemas.openxmlformats.org/officeDocument/2006/relationships/hyperlink" Target="http://www.hrhibiza.com/" TargetMode="External"/><Relationship Id="rId85" Type="http://schemas.openxmlformats.org/officeDocument/2006/relationships/hyperlink" Target="http://www.hardrock.com/cafes/key-west/" TargetMode="External"/><Relationship Id="rId150" Type="http://schemas.openxmlformats.org/officeDocument/2006/relationships/hyperlink" Target="http://www.hardrockhotels.net/penang/" TargetMode="External"/><Relationship Id="rId155" Type="http://schemas.openxmlformats.org/officeDocument/2006/relationships/hyperlink" Target="http://www.hardrock.com/cafes/pittsburgh/" TargetMode="External"/><Relationship Id="rId171" Type="http://schemas.openxmlformats.org/officeDocument/2006/relationships/hyperlink" Target="http://www.hardrock.com/cafes/san-jose/" TargetMode="External"/><Relationship Id="rId176" Type="http://schemas.openxmlformats.org/officeDocument/2006/relationships/hyperlink" Target="http://www.hardrock.com/cafes/sentosa/" TargetMode="External"/><Relationship Id="rId192" Type="http://schemas.openxmlformats.org/officeDocument/2006/relationships/hyperlink" Target="http://www.hardrock.com/cafes/tokyo-roppongi/" TargetMode="External"/><Relationship Id="rId197" Type="http://schemas.openxmlformats.org/officeDocument/2006/relationships/hyperlink" Target="http://www.hardrock.com/cafes/venice/" TargetMode="External"/><Relationship Id="rId206" Type="http://schemas.openxmlformats.org/officeDocument/2006/relationships/control" Target="../activeX/activeX2.xml"/><Relationship Id="rId201" Type="http://schemas.openxmlformats.org/officeDocument/2006/relationships/hyperlink" Target="http://www.hardrock.com/cafes/yankee-stadium/" TargetMode="External"/><Relationship Id="rId12" Type="http://schemas.openxmlformats.org/officeDocument/2006/relationships/hyperlink" Target="http://www.hardrock.com/cafes/atlanta/" TargetMode="External"/><Relationship Id="rId17" Type="http://schemas.openxmlformats.org/officeDocument/2006/relationships/hyperlink" Target="http://www.hardrockhotels.net/bali/" TargetMode="External"/><Relationship Id="rId33" Type="http://schemas.openxmlformats.org/officeDocument/2006/relationships/hyperlink" Target="http://www.hrhcancun.com/" TargetMode="External"/><Relationship Id="rId38" Type="http://schemas.openxmlformats.org/officeDocument/2006/relationships/hyperlink" Target="http://www.hardrock.com/cafes/chennai/" TargetMode="External"/><Relationship Id="rId59" Type="http://schemas.openxmlformats.org/officeDocument/2006/relationships/hyperlink" Target="http://www.hardrock.com/cafes/gothenburg/" TargetMode="External"/><Relationship Id="rId103" Type="http://schemas.openxmlformats.org/officeDocument/2006/relationships/hyperlink" Target="http://www.hardrock.com/cafes/mallorca/" TargetMode="External"/><Relationship Id="rId108" Type="http://schemas.openxmlformats.org/officeDocument/2006/relationships/hyperlink" Target="http://www.hardrock.com/cafes/marbella/" TargetMode="External"/><Relationship Id="rId124" Type="http://schemas.openxmlformats.org/officeDocument/2006/relationships/hyperlink" Target="http://www.hardrock.com-/" TargetMode="External"/><Relationship Id="rId129" Type="http://schemas.openxmlformats.org/officeDocument/2006/relationships/hyperlink" Target="http://www.hardrock.com/cafes/niagara-falls-usa/" TargetMode="External"/><Relationship Id="rId54" Type="http://schemas.openxmlformats.org/officeDocument/2006/relationships/hyperlink" Target="http://www.hardrock.com/cafes/four-winds/" TargetMode="External"/><Relationship Id="rId70" Type="http://schemas.openxmlformats.org/officeDocument/2006/relationships/hyperlink" Target="http://www.seminolehardrockhollywood.com/" TargetMode="External"/><Relationship Id="rId75" Type="http://schemas.openxmlformats.org/officeDocument/2006/relationships/hyperlink" Target="http://www.hardrock.com/cafes/houston/" TargetMode="External"/><Relationship Id="rId91" Type="http://schemas.openxmlformats.org/officeDocument/2006/relationships/hyperlink" Target="http://www.hardrock.com/cafes/las-vegas-at-hard-rock-hotel/" TargetMode="External"/><Relationship Id="rId96" Type="http://schemas.openxmlformats.org/officeDocument/2006/relationships/hyperlink" Target="http://www.hardrock.com/cafes/louisville/" TargetMode="External"/><Relationship Id="rId140" Type="http://schemas.openxmlformats.org/officeDocument/2006/relationships/hyperlink" Target="http://www.hrhpalmsprings.com/" TargetMode="External"/><Relationship Id="rId145" Type="http://schemas.openxmlformats.org/officeDocument/2006/relationships/hyperlink" Target="http://www.hardrock.com/cafes/pattaya/" TargetMode="External"/><Relationship Id="rId161" Type="http://schemas.openxmlformats.org/officeDocument/2006/relationships/hyperlink" Target="http://www.hardrockhotelpuntacana.com/" TargetMode="External"/><Relationship Id="rId166" Type="http://schemas.openxmlformats.org/officeDocument/2006/relationships/hyperlink" Target="http://www.hardrock.com/cafes/san-antonio/" TargetMode="External"/><Relationship Id="rId182" Type="http://schemas.openxmlformats.org/officeDocument/2006/relationships/hyperlink" Target="https://www.hardrock.com/locations.aspx" TargetMode="External"/><Relationship Id="rId187" Type="http://schemas.openxmlformats.org/officeDocument/2006/relationships/hyperlink" Target="http://www.hardrock.com/cafes/sydney/" TargetMode="External"/><Relationship Id="rId1" Type="http://schemas.openxmlformats.org/officeDocument/2006/relationships/hyperlink" Target="https://members.hardrock.com/myvisit-map" TargetMode="External"/><Relationship Id="rId6" Type="http://schemas.openxmlformats.org/officeDocument/2006/relationships/hyperlink" Target="http://www.hardrock.com/cafes/amsterdam/" TargetMode="External"/><Relationship Id="rId23" Type="http://schemas.openxmlformats.org/officeDocument/2006/relationships/hyperlink" Target="http://www.hardrock.com/cafes/biloxi/" TargetMode="External"/><Relationship Id="rId28" Type="http://schemas.openxmlformats.org/officeDocument/2006/relationships/hyperlink" Target="http://www.hardrock.com/cafes/brussels/" TargetMode="External"/><Relationship Id="rId49" Type="http://schemas.openxmlformats.org/officeDocument/2006/relationships/hyperlink" Target="http://www.hardrock.com/cafes/dubai/" TargetMode="External"/><Relationship Id="rId114" Type="http://schemas.openxmlformats.org/officeDocument/2006/relationships/hyperlink" Target="http://www.hardrock.com/cafes/memphis/" TargetMode="External"/><Relationship Id="rId119" Type="http://schemas.openxmlformats.org/officeDocument/2006/relationships/hyperlink" Target="http://www.hardrock.com/cafes/munich/" TargetMode="External"/><Relationship Id="rId44" Type="http://schemas.openxmlformats.org/officeDocument/2006/relationships/hyperlink" Target="http://www.hardrock.com/cafes/copenhagen/" TargetMode="External"/><Relationship Id="rId60" Type="http://schemas.openxmlformats.org/officeDocument/2006/relationships/hyperlink" Target="http://www.hardrock.com/cafes/guam/" TargetMode="External"/><Relationship Id="rId65" Type="http://schemas.openxmlformats.org/officeDocument/2006/relationships/hyperlink" Target="http://www.hardrock.com/cafes/helsinki/" TargetMode="External"/><Relationship Id="rId81" Type="http://schemas.openxmlformats.org/officeDocument/2006/relationships/hyperlink" Target="http://www.hardrock.com/cafes/indianapolis/" TargetMode="External"/><Relationship Id="rId86" Type="http://schemas.openxmlformats.org/officeDocument/2006/relationships/hyperlink" Target="http://www.hardrock.com/cafes/kota-kinabalu/" TargetMode="External"/><Relationship Id="rId130" Type="http://schemas.openxmlformats.org/officeDocument/2006/relationships/hyperlink" Target="http://www.hardrock.com/cafes/nice/" TargetMode="External"/><Relationship Id="rId135" Type="http://schemas.openxmlformats.org/officeDocument/2006/relationships/hyperlink" Target="http://www.hardrock.com/live/locations/orlando/" TargetMode="External"/><Relationship Id="rId151" Type="http://schemas.openxmlformats.org/officeDocument/2006/relationships/hyperlink" Target="http://www.hardrock.com/cafes/philadelphia/" TargetMode="External"/><Relationship Id="rId156" Type="http://schemas.openxmlformats.org/officeDocument/2006/relationships/hyperlink" Target="http://www.hardrock.com/cafes/podgorica/" TargetMode="External"/><Relationship Id="rId177" Type="http://schemas.openxmlformats.org/officeDocument/2006/relationships/hyperlink" Target="http://www.hardrock.com/cafes/seoul/" TargetMode="External"/><Relationship Id="rId198" Type="http://schemas.openxmlformats.org/officeDocument/2006/relationships/hyperlink" Target="http://www.hardrock.com/cafes/vienna/" TargetMode="External"/><Relationship Id="rId172" Type="http://schemas.openxmlformats.org/officeDocument/2006/relationships/hyperlink" Target="http://www.hardrock.com/cafes/santa-cruz/" TargetMode="External"/><Relationship Id="rId193" Type="http://schemas.openxmlformats.org/officeDocument/2006/relationships/hyperlink" Target="http://www.hardrock.com/cafes/tokyo-uyeno-eki/" TargetMode="External"/><Relationship Id="rId202" Type="http://schemas.openxmlformats.org/officeDocument/2006/relationships/hyperlink" Target="http://www.hardrock.com/cafes/yokohama/" TargetMode="External"/><Relationship Id="rId207" Type="http://schemas.openxmlformats.org/officeDocument/2006/relationships/control" Target="../activeX/activeX3.xml"/><Relationship Id="rId13" Type="http://schemas.openxmlformats.org/officeDocument/2006/relationships/hyperlink" Target="http://www.hardrock.com/cafes/atlantic-city/" TargetMode="External"/><Relationship Id="rId18" Type="http://schemas.openxmlformats.org/officeDocument/2006/relationships/hyperlink" Target="http://www.hardrock.com/cafes/baltimore/" TargetMode="External"/><Relationship Id="rId39" Type="http://schemas.openxmlformats.org/officeDocument/2006/relationships/hyperlink" Target="http://www.hardrock.com/cafes/chicago/" TargetMode="External"/><Relationship Id="rId109" Type="http://schemas.openxmlformats.org/officeDocument/2006/relationships/hyperlink" Target="http://www.hardrock.com/cafes/margarita/" TargetMode="External"/><Relationship Id="rId34" Type="http://schemas.openxmlformats.org/officeDocument/2006/relationships/hyperlink" Target="http://www.hardrock.com/cafes/caracas/" TargetMode="External"/><Relationship Id="rId50" Type="http://schemas.openxmlformats.org/officeDocument/2006/relationships/hyperlink" Target="http://www.hardrock.com/cafes/dublin/" TargetMode="External"/><Relationship Id="rId55" Type="http://schemas.openxmlformats.org/officeDocument/2006/relationships/hyperlink" Target="http://www.hardrock.com/cafes/foxwoods/" TargetMode="External"/><Relationship Id="rId76" Type="http://schemas.openxmlformats.org/officeDocument/2006/relationships/hyperlink" Target="http://www.hardrock.com/cafes/hurghada/" TargetMode="External"/><Relationship Id="rId97" Type="http://schemas.openxmlformats.org/officeDocument/2006/relationships/hyperlink" Target="http://www.hardrock.com/cafes/macau/" TargetMode="External"/><Relationship Id="rId104" Type="http://schemas.openxmlformats.org/officeDocument/2006/relationships/hyperlink" Target="http://www.hardrock.com/cafes/malta/" TargetMode="External"/><Relationship Id="rId120" Type="http://schemas.openxmlformats.org/officeDocument/2006/relationships/hyperlink" Target="http://www.hardrock.com/cafes/myrtle-beach/" TargetMode="External"/><Relationship Id="rId125" Type="http://schemas.openxmlformats.org/officeDocument/2006/relationships/hyperlink" Target="http://www.hardrock.com/cafes/new-delhi/" TargetMode="External"/><Relationship Id="rId141" Type="http://schemas.openxmlformats.org/officeDocument/2006/relationships/hyperlink" Target="http://www.hardrock.com/locations/cafes3/cafe.aspx?LocationID=399&amp;MIBEnumID=3" TargetMode="External"/><Relationship Id="rId146" Type="http://schemas.openxmlformats.org/officeDocument/2006/relationships/hyperlink" Target="http://www.hardrockhotels.net/pattaya/" TargetMode="External"/><Relationship Id="rId167" Type="http://schemas.openxmlformats.org/officeDocument/2006/relationships/hyperlink" Target="http://www.hardrock.com/cafes/san-diego/" TargetMode="External"/><Relationship Id="rId188" Type="http://schemas.openxmlformats.org/officeDocument/2006/relationships/hyperlink" Target="http://www.hardrock.com/cafes/tampa/" TargetMode="External"/><Relationship Id="rId7" Type="http://schemas.openxmlformats.org/officeDocument/2006/relationships/hyperlink" Target="http://www.hardrock.com/cafes/anchorage/" TargetMode="External"/><Relationship Id="rId71" Type="http://schemas.openxmlformats.org/officeDocument/2006/relationships/hyperlink" Target="http://www.hardrock.com/cafes/hollywood-on-hollywood-blvd/" TargetMode="External"/><Relationship Id="rId92" Type="http://schemas.openxmlformats.org/officeDocument/2006/relationships/hyperlink" Target="http://www.hardrockhotel.com/" TargetMode="External"/><Relationship Id="rId162" Type="http://schemas.openxmlformats.org/officeDocument/2006/relationships/hyperlink" Target="http://www.hardrockhotelpuntacana.com/" TargetMode="External"/><Relationship Id="rId183" Type="http://schemas.openxmlformats.org/officeDocument/2006/relationships/hyperlink" Target="http://www.hardrock.com/cafes/st-louis/" TargetMode="External"/><Relationship Id="rId2" Type="http://schemas.openxmlformats.org/officeDocument/2006/relationships/hyperlink" Target="https://members.hardrock.com/myvisit-map" TargetMode="External"/><Relationship Id="rId29" Type="http://schemas.openxmlformats.org/officeDocument/2006/relationships/hyperlink" Target="http://www.hardrock.com/cafes/bucharest/" TargetMode="External"/><Relationship Id="rId24" Type="http://schemas.openxmlformats.org/officeDocument/2006/relationships/hyperlink" Target="http://www.hardrockbiloxi.com/" TargetMode="External"/><Relationship Id="rId40" Type="http://schemas.openxmlformats.org/officeDocument/2006/relationships/hyperlink" Target="http://www.hardrockhotelchicago.com/" TargetMode="External"/><Relationship Id="rId45" Type="http://schemas.openxmlformats.org/officeDocument/2006/relationships/hyperlink" Target="http://www.hardrock.com/cafes/cozumel/" TargetMode="External"/><Relationship Id="rId66" Type="http://schemas.openxmlformats.org/officeDocument/2006/relationships/hyperlink" Target="http://www.hardrock.com/cafes/ho-chi-minh-city/" TargetMode="External"/><Relationship Id="rId87" Type="http://schemas.openxmlformats.org/officeDocument/2006/relationships/hyperlink" Target="http://www.hardrock.com/cafes/krakow/" TargetMode="External"/><Relationship Id="rId110" Type="http://schemas.openxmlformats.org/officeDocument/2006/relationships/hyperlink" Target="http://www.hardrock.com/cafes/marseille/" TargetMode="External"/><Relationship Id="rId115" Type="http://schemas.openxmlformats.org/officeDocument/2006/relationships/hyperlink" Target="http://www.hardrock.com/cafes/miami/" TargetMode="External"/><Relationship Id="rId131" Type="http://schemas.openxmlformats.org/officeDocument/2006/relationships/hyperlink" Target="http://www.hardrock.com/cafes/northfield-park/" TargetMode="External"/><Relationship Id="rId136" Type="http://schemas.openxmlformats.org/officeDocument/2006/relationships/hyperlink" Target="http://www.hardrock.com/cafes/osaka/" TargetMode="External"/><Relationship Id="rId157" Type="http://schemas.openxmlformats.org/officeDocument/2006/relationships/hyperlink" Target="http://www.hardrock.com/cafes/prague/" TargetMode="External"/><Relationship Id="rId178" Type="http://schemas.openxmlformats.org/officeDocument/2006/relationships/hyperlink" Target="http://www.hardrock.com/cafes/sharm-el-sheikh/" TargetMode="External"/><Relationship Id="rId61" Type="http://schemas.openxmlformats.org/officeDocument/2006/relationships/hyperlink" Target="http://www.hardrock.com/cafes/guatemala-city/" TargetMode="External"/><Relationship Id="rId82" Type="http://schemas.openxmlformats.org/officeDocument/2006/relationships/hyperlink" Target="http://www.hardrock.com/cafes/istanbul/" TargetMode="External"/><Relationship Id="rId152" Type="http://schemas.openxmlformats.org/officeDocument/2006/relationships/hyperlink" Target="http://www.hardrock.com/cafes/phoenix/" TargetMode="External"/><Relationship Id="rId173" Type="http://schemas.openxmlformats.org/officeDocument/2006/relationships/hyperlink" Target="http://www.hardrock.com/cafes/santiago/" TargetMode="External"/><Relationship Id="rId194" Type="http://schemas.openxmlformats.org/officeDocument/2006/relationships/hyperlink" Target="http://www.hardrock.com/cafes/toronto/" TargetMode="External"/><Relationship Id="rId199" Type="http://schemas.openxmlformats.org/officeDocument/2006/relationships/hyperlink" Target="http://www.hardrock.com/cafes/warsaw/" TargetMode="External"/><Relationship Id="rId203" Type="http://schemas.openxmlformats.org/officeDocument/2006/relationships/drawing" Target="../drawings/drawing4.xml"/><Relationship Id="rId19" Type="http://schemas.openxmlformats.org/officeDocument/2006/relationships/hyperlink" Target="http://www.hardrock.com/cafes/bangkok/" TargetMode="External"/><Relationship Id="rId14" Type="http://schemas.openxmlformats.org/officeDocument/2006/relationships/hyperlink" Target="http://www.hardrock.com/cafes/bahrain/" TargetMode="External"/><Relationship Id="rId30" Type="http://schemas.openxmlformats.org/officeDocument/2006/relationships/hyperlink" Target="http://www.hardrock.com/cafes/budapest/" TargetMode="External"/><Relationship Id="rId35" Type="http://schemas.openxmlformats.org/officeDocument/2006/relationships/hyperlink" Target="http://www.hardrock.com/cafes/cartagena/" TargetMode="External"/><Relationship Id="rId56" Type="http://schemas.openxmlformats.org/officeDocument/2006/relationships/hyperlink" Target="http://www.hardrock.com/cafes/fukuoka/" TargetMode="External"/><Relationship Id="rId77" Type="http://schemas.openxmlformats.org/officeDocument/2006/relationships/hyperlink" Target="http://www.hardrock.com/cafes/hyderabad/" TargetMode="External"/><Relationship Id="rId100" Type="http://schemas.openxmlformats.org/officeDocument/2006/relationships/hyperlink" Target="http://www.hardrock.com/cafes/madrid/" TargetMode="External"/><Relationship Id="rId105" Type="http://schemas.openxmlformats.org/officeDocument/2006/relationships/hyperlink" Target="http://www.hardrock.com/locations.aspx" TargetMode="External"/><Relationship Id="rId126" Type="http://schemas.openxmlformats.org/officeDocument/2006/relationships/hyperlink" Target="http://www.hardrock.com/cafes/new-orleans/" TargetMode="External"/><Relationship Id="rId147" Type="http://schemas.openxmlformats.org/officeDocument/2006/relationships/hyperlink" Target="http://www.hardrockhotels.net/pattaya/" TargetMode="External"/><Relationship Id="rId168" Type="http://schemas.openxmlformats.org/officeDocument/2006/relationships/hyperlink" Target="http://www.hardrockhotelsd.com/" TargetMode="External"/><Relationship Id="rId8" Type="http://schemas.openxmlformats.org/officeDocument/2006/relationships/hyperlink" Target="http://www.hardrock.com/cafes/angkor/" TargetMode="External"/><Relationship Id="rId51" Type="http://schemas.openxmlformats.org/officeDocument/2006/relationships/hyperlink" Target="http://www.hardrock.com/cafes/edinburgh/" TargetMode="External"/><Relationship Id="rId72" Type="http://schemas.openxmlformats.org/officeDocument/2006/relationships/hyperlink" Target="http://www.hardrock.com/cafes/hong-kong-lkf/" TargetMode="External"/><Relationship Id="rId93" Type="http://schemas.openxmlformats.org/officeDocument/2006/relationships/hyperlink" Target="http://www.hardrock.com/cafes/lima/" TargetMode="External"/><Relationship Id="rId98" Type="http://schemas.openxmlformats.org/officeDocument/2006/relationships/hyperlink" Target="http://www.hardrockhotelmacau.com/" TargetMode="External"/><Relationship Id="rId121" Type="http://schemas.openxmlformats.org/officeDocument/2006/relationships/hyperlink" Target="http://www.hardrock.com/cafes/nabq/" TargetMode="External"/><Relationship Id="rId142" Type="http://schemas.openxmlformats.org/officeDocument/2006/relationships/hyperlink" Target="http://www.hrhpanamamegapolis.com/" TargetMode="External"/><Relationship Id="rId163" Type="http://schemas.openxmlformats.org/officeDocument/2006/relationships/hyperlink" Target="http://www.hrhrivieramaya.com/" TargetMode="External"/><Relationship Id="rId184" Type="http://schemas.openxmlformats.org/officeDocument/2006/relationships/hyperlink" Target="http://www.hardrock.com/cafes/st-maarten/" TargetMode="External"/><Relationship Id="rId189" Type="http://schemas.openxmlformats.org/officeDocument/2006/relationships/hyperlink" Target="http://www.hardrockhotelcasinotampa.com/" TargetMode="External"/><Relationship Id="rId3" Type="http://schemas.openxmlformats.org/officeDocument/2006/relationships/hyperlink" Target="https://members.hardrock.com/myvisit-map" TargetMode="External"/><Relationship Id="rId25" Type="http://schemas.openxmlformats.org/officeDocument/2006/relationships/hyperlink" Target="http://www.hardrockbiloxi.com/" TargetMode="External"/><Relationship Id="rId46" Type="http://schemas.openxmlformats.org/officeDocument/2006/relationships/hyperlink" Target="http://www.hardrock.com/cafes/dallas/" TargetMode="External"/><Relationship Id="rId67" Type="http://schemas.openxmlformats.org/officeDocument/2006/relationships/hyperlink" Target="http://www.hardrock.com/cafes/hollywood-at-universal-citywalk/" TargetMode="External"/><Relationship Id="rId116" Type="http://schemas.openxmlformats.org/officeDocument/2006/relationships/hyperlink" Target="http://www.hardrock.com/cafes/moscow/" TargetMode="External"/><Relationship Id="rId137" Type="http://schemas.openxmlformats.org/officeDocument/2006/relationships/hyperlink" Target="http://www.hardrock.com/cafes/osaka-universal/" TargetMode="External"/><Relationship Id="rId158" Type="http://schemas.openxmlformats.org/officeDocument/2006/relationships/hyperlink" Target="http://www.hardrock.com/cafes/pune/" TargetMode="External"/><Relationship Id="rId20" Type="http://schemas.openxmlformats.org/officeDocument/2006/relationships/hyperlink" Target="http://www.hardrock.com/cafes/barcelona/" TargetMode="External"/><Relationship Id="rId41" Type="http://schemas.openxmlformats.org/officeDocument/2006/relationships/hyperlink" Target="http://www.hardrockhotelchicago.com/" TargetMode="External"/><Relationship Id="rId62" Type="http://schemas.openxmlformats.org/officeDocument/2006/relationships/hyperlink" Target="http://www.hardrock.com/cafes/gurgaon/" TargetMode="External"/><Relationship Id="rId83" Type="http://schemas.openxmlformats.org/officeDocument/2006/relationships/hyperlink" Target="http://www.hardrock.com/cafes/jakarta/" TargetMode="External"/><Relationship Id="rId88" Type="http://schemas.openxmlformats.org/officeDocument/2006/relationships/hyperlink" Target="http://www.hardrock.com/cafes/kuala-lumpur/" TargetMode="External"/><Relationship Id="rId111" Type="http://schemas.openxmlformats.org/officeDocument/2006/relationships/hyperlink" Target="http://www.hardrock.com/cafes/maui/" TargetMode="External"/><Relationship Id="rId132" Type="http://schemas.openxmlformats.org/officeDocument/2006/relationships/hyperlink" Target="http://www.hardrock.com/cafes/orlando/" TargetMode="External"/><Relationship Id="rId153" Type="http://schemas.openxmlformats.org/officeDocument/2006/relationships/hyperlink" Target="http://www.hardrock.com/cafes/phuket/" TargetMode="External"/><Relationship Id="rId174" Type="http://schemas.openxmlformats.org/officeDocument/2006/relationships/hyperlink" Target="http://www.hardrock.com/cafes/santo-domingo/" TargetMode="External"/><Relationship Id="rId179" Type="http://schemas.openxmlformats.org/officeDocument/2006/relationships/hyperlink" Target="http://www.hardrock.com/cafes/singapore/" TargetMode="External"/><Relationship Id="rId195" Type="http://schemas.openxmlformats.org/officeDocument/2006/relationships/hyperlink" Target="http://www.hrhvallarta.com/" TargetMode="External"/><Relationship Id="rId190" Type="http://schemas.openxmlformats.org/officeDocument/2006/relationships/hyperlink" Target="http://www.hardrockhotelcasinotampa.com/" TargetMode="External"/><Relationship Id="rId204" Type="http://schemas.openxmlformats.org/officeDocument/2006/relationships/vmlDrawing" Target="../drawings/vmlDrawing2.vml"/><Relationship Id="rId15" Type="http://schemas.openxmlformats.org/officeDocument/2006/relationships/hyperlink" Target="http://www.hardrock.com/cafes/bali/" TargetMode="External"/><Relationship Id="rId36" Type="http://schemas.openxmlformats.org/officeDocument/2006/relationships/hyperlink" Target="http://www.hardrock.com/cafes/cayman-islands/" TargetMode="External"/><Relationship Id="rId57" Type="http://schemas.openxmlformats.org/officeDocument/2006/relationships/hyperlink" Target="http://www.hardrock.com/cafes/gdansk/" TargetMode="External"/><Relationship Id="rId106" Type="http://schemas.openxmlformats.org/officeDocument/2006/relationships/hyperlink" Target="http://www.hardrock.com/cafes/malta-bar-%28valletta%29/" TargetMode="External"/><Relationship Id="rId127" Type="http://schemas.openxmlformats.org/officeDocument/2006/relationships/hyperlink" Target="http://www.hardrock.com/cafes/new-york/" TargetMode="External"/><Relationship Id="rId10" Type="http://schemas.openxmlformats.org/officeDocument/2006/relationships/hyperlink" Target="http://www.hardrock.com/locations.aspx" TargetMode="External"/><Relationship Id="rId31" Type="http://schemas.openxmlformats.org/officeDocument/2006/relationships/hyperlink" Target="http://www.hardrock.com/cafes/buenos-aires/" TargetMode="External"/><Relationship Id="rId52" Type="http://schemas.openxmlformats.org/officeDocument/2006/relationships/hyperlink" Target="http://www.hardrock.com/cafes/fiji/" TargetMode="External"/><Relationship Id="rId73" Type="http://schemas.openxmlformats.org/officeDocument/2006/relationships/hyperlink" Target="http://www.hardrock.com/cafes/hong-kong-the-peak-rock-shop/" TargetMode="External"/><Relationship Id="rId78" Type="http://schemas.openxmlformats.org/officeDocument/2006/relationships/hyperlink" Target="http://www.hardrock.com/cafes/ibiza/" TargetMode="External"/><Relationship Id="rId94" Type="http://schemas.openxmlformats.org/officeDocument/2006/relationships/hyperlink" Target="http://www.hardrock.com/cafes/lisbon/" TargetMode="External"/><Relationship Id="rId99" Type="http://schemas.openxmlformats.org/officeDocument/2006/relationships/hyperlink" Target="http://www.hardrockhotelmacau.com/" TargetMode="External"/><Relationship Id="rId101" Type="http://schemas.openxmlformats.org/officeDocument/2006/relationships/hyperlink" Target="http://www.hardrock.com/cafes/makati/" TargetMode="External"/><Relationship Id="rId122" Type="http://schemas.openxmlformats.org/officeDocument/2006/relationships/hyperlink" Target="http://www.hardrock.com/cafes/nashville/" TargetMode="External"/><Relationship Id="rId143" Type="http://schemas.openxmlformats.org/officeDocument/2006/relationships/hyperlink" Target="http://www.hrhpanamamegapolis.com/" TargetMode="External"/><Relationship Id="rId148" Type="http://schemas.openxmlformats.org/officeDocument/2006/relationships/hyperlink" Target="http://www.hardrock.com/locations/cafes3/cafe.aspx?LocationID=202&amp;MIBEnumID=3" TargetMode="External"/><Relationship Id="rId164" Type="http://schemas.openxmlformats.org/officeDocument/2006/relationships/hyperlink" Target="http://www.hardrock.com/cafes/rome/" TargetMode="External"/><Relationship Id="rId169" Type="http://schemas.openxmlformats.org/officeDocument/2006/relationships/hyperlink" Target="http://www.hardrockhotelsd.com/?chebs=HRI_microsite" TargetMode="External"/><Relationship Id="rId185" Type="http://schemas.openxmlformats.org/officeDocument/2006/relationships/hyperlink" Target="http://www.hardrock.com/cafes/stockholm/" TargetMode="External"/><Relationship Id="rId4" Type="http://schemas.openxmlformats.org/officeDocument/2006/relationships/hyperlink" Target="https://members.hardrock.com/myvisit-map" TargetMode="External"/><Relationship Id="rId9" Type="http://schemas.openxmlformats.org/officeDocument/2006/relationships/hyperlink" Target="http://www.hardrock.com/cafes/aruba/" TargetMode="External"/><Relationship Id="rId180" Type="http://schemas.openxmlformats.org/officeDocument/2006/relationships/hyperlink" Target="http://www.hardrock.com/cafes/singapore-airport/" TargetMode="External"/><Relationship Id="rId26" Type="http://schemas.openxmlformats.org/officeDocument/2006/relationships/hyperlink" Target="http://www.hardrock.com/cafes/bogota/" TargetMode="External"/><Relationship Id="rId47" Type="http://schemas.openxmlformats.org/officeDocument/2006/relationships/hyperlink" Target="http://www.hardrock.com/cafes/denver/" TargetMode="External"/><Relationship Id="rId68" Type="http://schemas.openxmlformats.org/officeDocument/2006/relationships/hyperlink" Target="http://www.hardrock.com/cafes/hollywood-fl/" TargetMode="External"/><Relationship Id="rId89" Type="http://schemas.openxmlformats.org/officeDocument/2006/relationships/hyperlink" Target="http://www.hardrock.com/cafes/lake-tahoe/" TargetMode="External"/><Relationship Id="rId112" Type="http://schemas.openxmlformats.org/officeDocument/2006/relationships/hyperlink" Target="http://www.hardrock.com/cafes/medellin/" TargetMode="External"/><Relationship Id="rId133" Type="http://schemas.openxmlformats.org/officeDocument/2006/relationships/hyperlink" Target="http://www.hardrockhotelorlando.com/" TargetMode="External"/><Relationship Id="rId154" Type="http://schemas.openxmlformats.org/officeDocument/2006/relationships/hyperlink" Target="http://www.hardrock.com/cafes/pigeon-forge/" TargetMode="External"/><Relationship Id="rId175" Type="http://schemas.openxmlformats.org/officeDocument/2006/relationships/hyperlink" Target="http://www.hardrock.com/cafes/seattle/" TargetMode="External"/><Relationship Id="rId196" Type="http://schemas.openxmlformats.org/officeDocument/2006/relationships/hyperlink" Target="http://www.hardrockhotels.com/vallarta.aspx" TargetMode="External"/><Relationship Id="rId200" Type="http://schemas.openxmlformats.org/officeDocument/2006/relationships/hyperlink" Target="http://www.hardrock.com/cafes/washington-dc/"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hardrock.com/cafes/brussels/" TargetMode="External"/><Relationship Id="rId117" Type="http://schemas.openxmlformats.org/officeDocument/2006/relationships/hyperlink" Target="http://www.hardrock.com/cafes/niagara-falls-usa/" TargetMode="External"/><Relationship Id="rId21" Type="http://schemas.openxmlformats.org/officeDocument/2006/relationships/hyperlink" Target="http://www.hardrock.com/cafes/biloxi/" TargetMode="External"/><Relationship Id="rId42" Type="http://schemas.openxmlformats.org/officeDocument/2006/relationships/hyperlink" Target="http://www.hardrock.com/cafes/denver/" TargetMode="External"/><Relationship Id="rId47" Type="http://schemas.openxmlformats.org/officeDocument/2006/relationships/hyperlink" Target="http://www.hardrock.com/cafes/fiji/" TargetMode="External"/><Relationship Id="rId63" Type="http://schemas.openxmlformats.org/officeDocument/2006/relationships/hyperlink" Target="http://www.hardrock.com/cafes/hollywood-on-hollywood-blvd/" TargetMode="External"/><Relationship Id="rId68" Type="http://schemas.openxmlformats.org/officeDocument/2006/relationships/hyperlink" Target="http://www.hardrock.com/cafes/hurghada/" TargetMode="External"/><Relationship Id="rId84" Type="http://schemas.openxmlformats.org/officeDocument/2006/relationships/hyperlink" Target="http://www.hardrock.com/cafes/lima/" TargetMode="External"/><Relationship Id="rId89" Type="http://schemas.openxmlformats.org/officeDocument/2006/relationships/hyperlink" Target="http://www.hardrockhotelmacau.com/" TargetMode="External"/><Relationship Id="rId112" Type="http://schemas.openxmlformats.org/officeDocument/2006/relationships/hyperlink" Target="http://www.hardrock.com/cafes/nassau/" TargetMode="External"/><Relationship Id="rId133" Type="http://schemas.openxmlformats.org/officeDocument/2006/relationships/hyperlink" Target="http://www.hardrock.com/cafes/phoenix/" TargetMode="External"/><Relationship Id="rId138" Type="http://schemas.openxmlformats.org/officeDocument/2006/relationships/hyperlink" Target="http://www.hardrock.com/cafes/prague/" TargetMode="External"/><Relationship Id="rId154" Type="http://schemas.openxmlformats.org/officeDocument/2006/relationships/hyperlink" Target="http://www.hardrock.com/cafes/sentosa/" TargetMode="External"/><Relationship Id="rId159" Type="http://schemas.openxmlformats.org/officeDocument/2006/relationships/hyperlink" Target="http://www.hardrock.com/cafes/st-maarten/" TargetMode="External"/><Relationship Id="rId175" Type="http://schemas.openxmlformats.org/officeDocument/2006/relationships/hyperlink" Target="http://www.hardrock.com/cafes/yankee-stadium/" TargetMode="External"/><Relationship Id="rId170" Type="http://schemas.openxmlformats.org/officeDocument/2006/relationships/hyperlink" Target="http://www.hardrockhotels.com/vallarta.aspx" TargetMode="External"/><Relationship Id="rId16" Type="http://schemas.openxmlformats.org/officeDocument/2006/relationships/hyperlink" Target="http://www.hardrock.com/cafes/baltimore/" TargetMode="External"/><Relationship Id="rId107" Type="http://schemas.openxmlformats.org/officeDocument/2006/relationships/hyperlink" Target="http://www.hardrock.com/cafes/mumbai-worli/" TargetMode="External"/><Relationship Id="rId11" Type="http://schemas.openxmlformats.org/officeDocument/2006/relationships/hyperlink" Target="http://www.hardrock.com/cafes/asuncion/" TargetMode="External"/><Relationship Id="rId32" Type="http://schemas.openxmlformats.org/officeDocument/2006/relationships/hyperlink" Target="http://www.hardrock.com/cafes/cayman-islands/" TargetMode="External"/><Relationship Id="rId37" Type="http://schemas.openxmlformats.org/officeDocument/2006/relationships/hyperlink" Target="http://www.hardrock.com/cafes/cleveland/" TargetMode="External"/><Relationship Id="rId53" Type="http://schemas.openxmlformats.org/officeDocument/2006/relationships/hyperlink" Target="http://www.hardrock.com/cafes/glasgow/" TargetMode="External"/><Relationship Id="rId58" Type="http://schemas.openxmlformats.org/officeDocument/2006/relationships/hyperlink" Target="http://www.hardrock.com/cafes/helsinki/" TargetMode="External"/><Relationship Id="rId74" Type="http://schemas.openxmlformats.org/officeDocument/2006/relationships/hyperlink" Target="http://www.hardrock.com/cafes/istanbul/" TargetMode="External"/><Relationship Id="rId79" Type="http://schemas.openxmlformats.org/officeDocument/2006/relationships/hyperlink" Target="http://www.hardrock.com/cafes/krakow/" TargetMode="External"/><Relationship Id="rId102" Type="http://schemas.openxmlformats.org/officeDocument/2006/relationships/hyperlink" Target="http://www.hardrock.com/cafes/melaka/" TargetMode="External"/><Relationship Id="rId123" Type="http://schemas.openxmlformats.org/officeDocument/2006/relationships/hyperlink" Target="http://www.hardrock.com/live/locations/orlando/" TargetMode="External"/><Relationship Id="rId128" Type="http://schemas.openxmlformats.org/officeDocument/2006/relationships/hyperlink" Target="http://www.hrhpalmsprings.com/" TargetMode="External"/><Relationship Id="rId144" Type="http://schemas.openxmlformats.org/officeDocument/2006/relationships/hyperlink" Target="http://www.hardrock.com/cafes/rome/" TargetMode="External"/><Relationship Id="rId149" Type="http://schemas.openxmlformats.org/officeDocument/2006/relationships/hyperlink" Target="http://www.hardrock.com/cafes/san-jose/" TargetMode="External"/><Relationship Id="rId5" Type="http://schemas.openxmlformats.org/officeDocument/2006/relationships/hyperlink" Target="http://www.hardrock.com/cafes/almaty/" TargetMode="External"/><Relationship Id="rId90" Type="http://schemas.openxmlformats.org/officeDocument/2006/relationships/hyperlink" Target="http://www.hardrock.com/cafes/madrid/" TargetMode="External"/><Relationship Id="rId95" Type="http://schemas.openxmlformats.org/officeDocument/2006/relationships/hyperlink" Target="http://www.hardrock.com/cafes/malta-bar-%28valletta%29/" TargetMode="External"/><Relationship Id="rId160" Type="http://schemas.openxmlformats.org/officeDocument/2006/relationships/hyperlink" Target="http://www.hardrock.com/cafes/surfers-paradise/" TargetMode="External"/><Relationship Id="rId165" Type="http://schemas.openxmlformats.org/officeDocument/2006/relationships/hyperlink" Target="http://www.hardrock.com/cafes/tenerife/" TargetMode="External"/><Relationship Id="rId181" Type="http://schemas.openxmlformats.org/officeDocument/2006/relationships/control" Target="../activeX/activeX6.xml"/><Relationship Id="rId22" Type="http://schemas.openxmlformats.org/officeDocument/2006/relationships/hyperlink" Target="http://www.hardrockbiloxi.com/" TargetMode="External"/><Relationship Id="rId27" Type="http://schemas.openxmlformats.org/officeDocument/2006/relationships/hyperlink" Target="http://www.hardrock.com/cafes/bucharest/" TargetMode="External"/><Relationship Id="rId43" Type="http://schemas.openxmlformats.org/officeDocument/2006/relationships/hyperlink" Target="http://www.hardrock.com/cafes/detroit/" TargetMode="External"/><Relationship Id="rId48" Type="http://schemas.openxmlformats.org/officeDocument/2006/relationships/hyperlink" Target="http://www.hardrock.com/cafes/florence/" TargetMode="External"/><Relationship Id="rId64" Type="http://schemas.openxmlformats.org/officeDocument/2006/relationships/hyperlink" Target="http://www.hardrock.com/cafes/hong-kong-lkf/" TargetMode="External"/><Relationship Id="rId69" Type="http://schemas.openxmlformats.org/officeDocument/2006/relationships/hyperlink" Target="http://www.hardrock.com/cafes/hyderabad/" TargetMode="External"/><Relationship Id="rId113" Type="http://schemas.openxmlformats.org/officeDocument/2006/relationships/hyperlink" Target="http://www.hardrock.com/cafes/new-delhi/" TargetMode="External"/><Relationship Id="rId118" Type="http://schemas.openxmlformats.org/officeDocument/2006/relationships/hyperlink" Target="http://www.hardrock.com/cafes/nice/" TargetMode="External"/><Relationship Id="rId134" Type="http://schemas.openxmlformats.org/officeDocument/2006/relationships/hyperlink" Target="http://www.hardrock.com/cafes/phuket/" TargetMode="External"/><Relationship Id="rId139" Type="http://schemas.openxmlformats.org/officeDocument/2006/relationships/hyperlink" Target="http://www.hardrock.com/cafes/pune/" TargetMode="External"/><Relationship Id="rId80" Type="http://schemas.openxmlformats.org/officeDocument/2006/relationships/hyperlink" Target="http://www.hardrock.com/cafes/kuala-lumpur/" TargetMode="External"/><Relationship Id="rId85" Type="http://schemas.openxmlformats.org/officeDocument/2006/relationships/hyperlink" Target="http://www.hardrock.com/cafes/lisbon/" TargetMode="External"/><Relationship Id="rId150" Type="http://schemas.openxmlformats.org/officeDocument/2006/relationships/hyperlink" Target="http://www.hardrock.com/cafes/santa-cruz/" TargetMode="External"/><Relationship Id="rId155" Type="http://schemas.openxmlformats.org/officeDocument/2006/relationships/hyperlink" Target="http://www.hardrock.com/cafes/seoul/" TargetMode="External"/><Relationship Id="rId171" Type="http://schemas.openxmlformats.org/officeDocument/2006/relationships/hyperlink" Target="http://www.hardrock.com/cafes/venice/" TargetMode="External"/><Relationship Id="rId176" Type="http://schemas.openxmlformats.org/officeDocument/2006/relationships/hyperlink" Target="http://www.hardrock.com/cafes/yokohama/" TargetMode="External"/><Relationship Id="rId12" Type="http://schemas.openxmlformats.org/officeDocument/2006/relationships/hyperlink" Target="http://www.hardrock.com/cafes/atlanta/" TargetMode="External"/><Relationship Id="rId17" Type="http://schemas.openxmlformats.org/officeDocument/2006/relationships/hyperlink" Target="http://www.hardrock.com/cafes/bangkok/" TargetMode="External"/><Relationship Id="rId33" Type="http://schemas.openxmlformats.org/officeDocument/2006/relationships/hyperlink" Target="http://www.hardrock.com/cafes/chennai/" TargetMode="External"/><Relationship Id="rId38" Type="http://schemas.openxmlformats.org/officeDocument/2006/relationships/hyperlink" Target="http://www.hardrock.com/cafes/cologne/" TargetMode="External"/><Relationship Id="rId59" Type="http://schemas.openxmlformats.org/officeDocument/2006/relationships/hyperlink" Target="http://www.hardrock.com/cafes/hollywood-at-universal-citywalk/" TargetMode="External"/><Relationship Id="rId103" Type="http://schemas.openxmlformats.org/officeDocument/2006/relationships/hyperlink" Target="http://www.hardrock.com/cafes/memphis/" TargetMode="External"/><Relationship Id="rId108" Type="http://schemas.openxmlformats.org/officeDocument/2006/relationships/hyperlink" Target="http://www.hardrock.com/cafes/munich/" TargetMode="External"/><Relationship Id="rId124" Type="http://schemas.openxmlformats.org/officeDocument/2006/relationships/hyperlink" Target="http://www.hardrock.com/cafes/osaka/" TargetMode="External"/><Relationship Id="rId129" Type="http://schemas.openxmlformats.org/officeDocument/2006/relationships/hyperlink" Target="http://www.hrhpanamamegapolis.com/" TargetMode="External"/><Relationship Id="rId54" Type="http://schemas.openxmlformats.org/officeDocument/2006/relationships/hyperlink" Target="http://www.hardrock.com/cafes/guatemala-city/" TargetMode="External"/><Relationship Id="rId70" Type="http://schemas.openxmlformats.org/officeDocument/2006/relationships/hyperlink" Target="http://www.hardrock.com/cafes/ibiza/" TargetMode="External"/><Relationship Id="rId75" Type="http://schemas.openxmlformats.org/officeDocument/2006/relationships/hyperlink" Target="http://www.hardrock.com/cafes/jakarta/" TargetMode="External"/><Relationship Id="rId91" Type="http://schemas.openxmlformats.org/officeDocument/2006/relationships/hyperlink" Target="http://www.hardrock.com/cafes/makati/" TargetMode="External"/><Relationship Id="rId96" Type="http://schemas.openxmlformats.org/officeDocument/2006/relationships/hyperlink" Target="http://www.hardrock.com/cafes/manchester/" TargetMode="External"/><Relationship Id="rId140" Type="http://schemas.openxmlformats.org/officeDocument/2006/relationships/hyperlink" Target="http://www.hardrock.com/cafes/punta-cana/" TargetMode="External"/><Relationship Id="rId145" Type="http://schemas.openxmlformats.org/officeDocument/2006/relationships/hyperlink" Target="http://www.hardrock.com/cafes/san-antonio/" TargetMode="External"/><Relationship Id="rId161" Type="http://schemas.openxmlformats.org/officeDocument/2006/relationships/hyperlink" Target="http://www.hardrock.com/cafes/sydney/" TargetMode="External"/><Relationship Id="rId166" Type="http://schemas.openxmlformats.org/officeDocument/2006/relationships/hyperlink" Target="http://www.hardrock.com/cafes/tokyo-roppongi/" TargetMode="External"/><Relationship Id="rId1" Type="http://schemas.openxmlformats.org/officeDocument/2006/relationships/hyperlink" Target="https://members.hardrock.com/myvisit-map" TargetMode="External"/><Relationship Id="rId6" Type="http://schemas.openxmlformats.org/officeDocument/2006/relationships/hyperlink" Target="http://www.hardrock.com/cafes/amsterdam/" TargetMode="External"/><Relationship Id="rId23" Type="http://schemas.openxmlformats.org/officeDocument/2006/relationships/hyperlink" Target="http://www.hardrockbiloxi.com/" TargetMode="External"/><Relationship Id="rId28" Type="http://schemas.openxmlformats.org/officeDocument/2006/relationships/hyperlink" Target="http://www.hardrock.com/cafes/buenos-aires/" TargetMode="External"/><Relationship Id="rId49" Type="http://schemas.openxmlformats.org/officeDocument/2006/relationships/hyperlink" Target="http://www.hardrock.com/cafes/four-winds/" TargetMode="External"/><Relationship Id="rId114" Type="http://schemas.openxmlformats.org/officeDocument/2006/relationships/hyperlink" Target="http://www.hardrock.com/cafes/new-orleans/" TargetMode="External"/><Relationship Id="rId119" Type="http://schemas.openxmlformats.org/officeDocument/2006/relationships/hyperlink" Target="http://www.hardrock.com/cafes/northfield-park/" TargetMode="External"/><Relationship Id="rId44" Type="http://schemas.openxmlformats.org/officeDocument/2006/relationships/hyperlink" Target="http://www.hardrock.com/cafes/dubai/" TargetMode="External"/><Relationship Id="rId60" Type="http://schemas.openxmlformats.org/officeDocument/2006/relationships/hyperlink" Target="http://www.hardrock.com/cafes/hollywood-fl/" TargetMode="External"/><Relationship Id="rId65" Type="http://schemas.openxmlformats.org/officeDocument/2006/relationships/hyperlink" Target="http://www.hardrock.com/cafes/hong-kong-the-peak-rock-shop/" TargetMode="External"/><Relationship Id="rId81" Type="http://schemas.openxmlformats.org/officeDocument/2006/relationships/hyperlink" Target="http://www.hardrock.com/cafes/lake-tahoe/" TargetMode="External"/><Relationship Id="rId86" Type="http://schemas.openxmlformats.org/officeDocument/2006/relationships/hyperlink" Target="http://www.hardrock.com/cafes/london/" TargetMode="External"/><Relationship Id="rId130" Type="http://schemas.openxmlformats.org/officeDocument/2006/relationships/hyperlink" Target="http://www.hrhpanamamegapolis.com/" TargetMode="External"/><Relationship Id="rId135" Type="http://schemas.openxmlformats.org/officeDocument/2006/relationships/hyperlink" Target="http://www.hardrock.com/cafes/pigeon-forge/" TargetMode="External"/><Relationship Id="rId151" Type="http://schemas.openxmlformats.org/officeDocument/2006/relationships/hyperlink" Target="http://www.hardrock.com/cafes/santiago/" TargetMode="External"/><Relationship Id="rId156" Type="http://schemas.openxmlformats.org/officeDocument/2006/relationships/hyperlink" Target="http://www.hardrock.com/cafes/sharm-el-sheikh/" TargetMode="External"/><Relationship Id="rId177" Type="http://schemas.openxmlformats.org/officeDocument/2006/relationships/drawing" Target="../drawings/drawing5.xml"/><Relationship Id="rId4" Type="http://schemas.openxmlformats.org/officeDocument/2006/relationships/hyperlink" Target="https://members.hardrock.com/myvisit-map" TargetMode="External"/><Relationship Id="rId9" Type="http://schemas.openxmlformats.org/officeDocument/2006/relationships/hyperlink" Target="http://www.hardrock.com/cafes/aruba/" TargetMode="External"/><Relationship Id="rId172" Type="http://schemas.openxmlformats.org/officeDocument/2006/relationships/hyperlink" Target="http://www.hardrock.com/cafes/vienna/" TargetMode="External"/><Relationship Id="rId180" Type="http://schemas.openxmlformats.org/officeDocument/2006/relationships/control" Target="../activeX/activeX5.xml"/><Relationship Id="rId13" Type="http://schemas.openxmlformats.org/officeDocument/2006/relationships/hyperlink" Target="http://www.hardrock.com/cafes/atlantic-city/" TargetMode="External"/><Relationship Id="rId18" Type="http://schemas.openxmlformats.org/officeDocument/2006/relationships/hyperlink" Target="http://www.hardrock.com/cafes/barcelona/" TargetMode="External"/><Relationship Id="rId39" Type="http://schemas.openxmlformats.org/officeDocument/2006/relationships/hyperlink" Target="http://www.hardrock.com/cafes/copenhagen/" TargetMode="External"/><Relationship Id="rId109" Type="http://schemas.openxmlformats.org/officeDocument/2006/relationships/hyperlink" Target="http://www.hardrock.com/cafes/myrtle-beach/" TargetMode="External"/><Relationship Id="rId34" Type="http://schemas.openxmlformats.org/officeDocument/2006/relationships/hyperlink" Target="http://www.hardrock.com/cafes/chicago/" TargetMode="External"/><Relationship Id="rId50" Type="http://schemas.openxmlformats.org/officeDocument/2006/relationships/hyperlink" Target="http://www.hardrock.com/cafes/foxwoods/" TargetMode="External"/><Relationship Id="rId55" Type="http://schemas.openxmlformats.org/officeDocument/2006/relationships/hyperlink" Target="http://www.hardrock.com/cafes/gurgaon/" TargetMode="External"/><Relationship Id="rId76" Type="http://schemas.openxmlformats.org/officeDocument/2006/relationships/hyperlink" Target="http://www.hardrock.com/cafes/johannesburg/" TargetMode="External"/><Relationship Id="rId97" Type="http://schemas.openxmlformats.org/officeDocument/2006/relationships/hyperlink" Target="http://www.hardrock.com/cafes/marbella/" TargetMode="External"/><Relationship Id="rId104" Type="http://schemas.openxmlformats.org/officeDocument/2006/relationships/hyperlink" Target="http://www.hardrock.com/cafes/miami/" TargetMode="External"/><Relationship Id="rId120" Type="http://schemas.openxmlformats.org/officeDocument/2006/relationships/hyperlink" Target="http://www.hardrock.com/cafes/orlando/" TargetMode="External"/><Relationship Id="rId125" Type="http://schemas.openxmlformats.org/officeDocument/2006/relationships/hyperlink" Target="http://www.hardrock.com/cafes/osaka-universal/" TargetMode="External"/><Relationship Id="rId141" Type="http://schemas.openxmlformats.org/officeDocument/2006/relationships/hyperlink" Target="http://www.hardrockhotelpuntacana.com/" TargetMode="External"/><Relationship Id="rId146" Type="http://schemas.openxmlformats.org/officeDocument/2006/relationships/hyperlink" Target="http://www.hardrock.com/cafes/san-diego/" TargetMode="External"/><Relationship Id="rId167" Type="http://schemas.openxmlformats.org/officeDocument/2006/relationships/hyperlink" Target="http://www.hardrock.com/cafes/tokyo-uyeno-eki/" TargetMode="External"/><Relationship Id="rId7" Type="http://schemas.openxmlformats.org/officeDocument/2006/relationships/hyperlink" Target="http://www.hardrock.com/cafes/anchorage/" TargetMode="External"/><Relationship Id="rId71" Type="http://schemas.openxmlformats.org/officeDocument/2006/relationships/hyperlink" Target="http://www.hrhibiza.com/" TargetMode="External"/><Relationship Id="rId92" Type="http://schemas.openxmlformats.org/officeDocument/2006/relationships/hyperlink" Target="http://www.hardrock.com/cafes/mall-of-america/" TargetMode="External"/><Relationship Id="rId162" Type="http://schemas.openxmlformats.org/officeDocument/2006/relationships/hyperlink" Target="http://www.hardrock.com/cafes/tampa/" TargetMode="External"/><Relationship Id="rId2" Type="http://schemas.openxmlformats.org/officeDocument/2006/relationships/hyperlink" Target="https://members.hardrock.com/myvisit-map" TargetMode="External"/><Relationship Id="rId29" Type="http://schemas.openxmlformats.org/officeDocument/2006/relationships/hyperlink" Target="http://www.hrhcancun.com/" TargetMode="External"/><Relationship Id="rId24" Type="http://schemas.openxmlformats.org/officeDocument/2006/relationships/hyperlink" Target="http://www.hardrock.com/cafes/bogota/" TargetMode="External"/><Relationship Id="rId40" Type="http://schemas.openxmlformats.org/officeDocument/2006/relationships/hyperlink" Target="http://www.hardrock.com/cafes/cozumel/" TargetMode="External"/><Relationship Id="rId45" Type="http://schemas.openxmlformats.org/officeDocument/2006/relationships/hyperlink" Target="http://www.hardrock.com/cafes/dublin/" TargetMode="External"/><Relationship Id="rId66" Type="http://schemas.openxmlformats.org/officeDocument/2006/relationships/hyperlink" Target="http://www.hardrock.com/cafes/honolulu/" TargetMode="External"/><Relationship Id="rId87" Type="http://schemas.openxmlformats.org/officeDocument/2006/relationships/hyperlink" Target="http://www.hardrock.com/cafes/louisville/" TargetMode="External"/><Relationship Id="rId110" Type="http://schemas.openxmlformats.org/officeDocument/2006/relationships/hyperlink" Target="http://www.hardrock.com/cafes/nabq/" TargetMode="External"/><Relationship Id="rId115" Type="http://schemas.openxmlformats.org/officeDocument/2006/relationships/hyperlink" Target="http://www.hardrock.com/cafes/new-york/" TargetMode="External"/><Relationship Id="rId131" Type="http://schemas.openxmlformats.org/officeDocument/2006/relationships/hyperlink" Target="http://www.hardrock.com/cafes/paris/" TargetMode="External"/><Relationship Id="rId136" Type="http://schemas.openxmlformats.org/officeDocument/2006/relationships/hyperlink" Target="http://www.hardrock.com/cafes/pittsburgh/" TargetMode="External"/><Relationship Id="rId157" Type="http://schemas.openxmlformats.org/officeDocument/2006/relationships/hyperlink" Target="http://www.hardrock.com/cafes/singapore/" TargetMode="External"/><Relationship Id="rId178" Type="http://schemas.openxmlformats.org/officeDocument/2006/relationships/vmlDrawing" Target="../drawings/vmlDrawing3.vml"/><Relationship Id="rId61" Type="http://schemas.openxmlformats.org/officeDocument/2006/relationships/hyperlink" Target="http://www.seminolehardrockhollywood.com/" TargetMode="External"/><Relationship Id="rId82" Type="http://schemas.openxmlformats.org/officeDocument/2006/relationships/hyperlink" Target="http://www.hardrock.com/cafes/las-vegas/" TargetMode="External"/><Relationship Id="rId152" Type="http://schemas.openxmlformats.org/officeDocument/2006/relationships/hyperlink" Target="http://www.hardrock.com/cafes/santo-domingo/" TargetMode="External"/><Relationship Id="rId173" Type="http://schemas.openxmlformats.org/officeDocument/2006/relationships/hyperlink" Target="http://www.hardrock.com/cafes/warsaw/" TargetMode="External"/><Relationship Id="rId19" Type="http://schemas.openxmlformats.org/officeDocument/2006/relationships/hyperlink" Target="http://www.hardrock.com/cafes/bengaluru/" TargetMode="External"/><Relationship Id="rId14" Type="http://schemas.openxmlformats.org/officeDocument/2006/relationships/hyperlink" Target="http://www.hardrock.com/cafes/bahrain/" TargetMode="External"/><Relationship Id="rId30" Type="http://schemas.openxmlformats.org/officeDocument/2006/relationships/hyperlink" Target="http://www.hardrock.com/cafes/caracas/" TargetMode="External"/><Relationship Id="rId35" Type="http://schemas.openxmlformats.org/officeDocument/2006/relationships/hyperlink" Target="http://www.hardrockhotelchicago.com/" TargetMode="External"/><Relationship Id="rId56" Type="http://schemas.openxmlformats.org/officeDocument/2006/relationships/hyperlink" Target="http://www.hardrock.com/cafes/hamburg/" TargetMode="External"/><Relationship Id="rId77" Type="http://schemas.openxmlformats.org/officeDocument/2006/relationships/hyperlink" Target="http://www.hardrock.com/cafes/key-west/" TargetMode="External"/><Relationship Id="rId100" Type="http://schemas.openxmlformats.org/officeDocument/2006/relationships/hyperlink" Target="http://www.hardrock.com/cafes/maui/" TargetMode="External"/><Relationship Id="rId105" Type="http://schemas.openxmlformats.org/officeDocument/2006/relationships/hyperlink" Target="http://www.hardrock.com/cafes/moscow/" TargetMode="External"/><Relationship Id="rId126" Type="http://schemas.openxmlformats.org/officeDocument/2006/relationships/hyperlink" Target="http://www.hardrock.com/cafes/oslo/" TargetMode="External"/><Relationship Id="rId147" Type="http://schemas.openxmlformats.org/officeDocument/2006/relationships/hyperlink" Target="http://www.hardrockhotelsd.com/?chebs=HRI_microsite" TargetMode="External"/><Relationship Id="rId168" Type="http://schemas.openxmlformats.org/officeDocument/2006/relationships/hyperlink" Target="http://www.hardrock.com/cafes/toronto/" TargetMode="External"/><Relationship Id="rId8" Type="http://schemas.openxmlformats.org/officeDocument/2006/relationships/hyperlink" Target="http://www.hardrock.com/cafes/angkor/" TargetMode="External"/><Relationship Id="rId51" Type="http://schemas.openxmlformats.org/officeDocument/2006/relationships/hyperlink" Target="http://www.hardrock.com/cafes/fukuoka/" TargetMode="External"/><Relationship Id="rId72" Type="http://schemas.openxmlformats.org/officeDocument/2006/relationships/hyperlink" Target="http://www.hrhibiza.com/" TargetMode="External"/><Relationship Id="rId93" Type="http://schemas.openxmlformats.org/officeDocument/2006/relationships/hyperlink" Target="http://www.hardrock.com/cafes/mallorca/" TargetMode="External"/><Relationship Id="rId98" Type="http://schemas.openxmlformats.org/officeDocument/2006/relationships/hyperlink" Target="http://www.hardrock.com/cafes/margarita/" TargetMode="External"/><Relationship Id="rId121" Type="http://schemas.openxmlformats.org/officeDocument/2006/relationships/hyperlink" Target="http://www.hardrockhotelorlando.com/" TargetMode="External"/><Relationship Id="rId142" Type="http://schemas.openxmlformats.org/officeDocument/2006/relationships/hyperlink" Target="http://www.hardrockhotelpuntacana.com/" TargetMode="External"/><Relationship Id="rId163" Type="http://schemas.openxmlformats.org/officeDocument/2006/relationships/hyperlink" Target="http://www.hardrockhotelcasinotampa.com/" TargetMode="External"/><Relationship Id="rId3" Type="http://schemas.openxmlformats.org/officeDocument/2006/relationships/hyperlink" Target="https://members.hardrock.com/myvisit-map" TargetMode="External"/><Relationship Id="rId25" Type="http://schemas.openxmlformats.org/officeDocument/2006/relationships/hyperlink" Target="http://www.hardrock.com/cafes/boston/" TargetMode="External"/><Relationship Id="rId46" Type="http://schemas.openxmlformats.org/officeDocument/2006/relationships/hyperlink" Target="http://www.hardrock.com/cafes/edinburgh/" TargetMode="External"/><Relationship Id="rId67" Type="http://schemas.openxmlformats.org/officeDocument/2006/relationships/hyperlink" Target="http://www.hardrock.com/cafes/houston/" TargetMode="External"/><Relationship Id="rId116" Type="http://schemas.openxmlformats.org/officeDocument/2006/relationships/hyperlink" Target="http://www.hardrock.com/cafes/niagara-falls-canada/" TargetMode="External"/><Relationship Id="rId137" Type="http://schemas.openxmlformats.org/officeDocument/2006/relationships/hyperlink" Target="http://www.hardrock.com/cafes/podgorica/" TargetMode="External"/><Relationship Id="rId158" Type="http://schemas.openxmlformats.org/officeDocument/2006/relationships/hyperlink" Target="http://www.hardrock.com/cafes/st-louis/" TargetMode="External"/><Relationship Id="rId20" Type="http://schemas.openxmlformats.org/officeDocument/2006/relationships/hyperlink" Target="http://www.hardrock.com/cafes/berlin/" TargetMode="External"/><Relationship Id="rId41" Type="http://schemas.openxmlformats.org/officeDocument/2006/relationships/hyperlink" Target="http://www.hardrock.com/cafes/dallas/" TargetMode="External"/><Relationship Id="rId62" Type="http://schemas.openxmlformats.org/officeDocument/2006/relationships/hyperlink" Target="http://www.seminolehardrockhollywood.com/" TargetMode="External"/><Relationship Id="rId83" Type="http://schemas.openxmlformats.org/officeDocument/2006/relationships/hyperlink" Target="http://www.hardrock.com/cafes/las-vegas-at-hard-rock-hotel/" TargetMode="External"/><Relationship Id="rId88" Type="http://schemas.openxmlformats.org/officeDocument/2006/relationships/hyperlink" Target="http://www.hardrock.com/cafes/macau/" TargetMode="External"/><Relationship Id="rId111" Type="http://schemas.openxmlformats.org/officeDocument/2006/relationships/hyperlink" Target="http://www.hardrock.com/cafes/nashville/" TargetMode="External"/><Relationship Id="rId132" Type="http://schemas.openxmlformats.org/officeDocument/2006/relationships/hyperlink" Target="http://www.hardrock.com/cafes/philadelphia/" TargetMode="External"/><Relationship Id="rId153" Type="http://schemas.openxmlformats.org/officeDocument/2006/relationships/hyperlink" Target="http://www.hardrock.com/cafes/seattle/" TargetMode="External"/><Relationship Id="rId174" Type="http://schemas.openxmlformats.org/officeDocument/2006/relationships/hyperlink" Target="http://www.hardrock.com/cafes/washington-dc/" TargetMode="External"/><Relationship Id="rId179" Type="http://schemas.openxmlformats.org/officeDocument/2006/relationships/control" Target="../activeX/activeX4.xml"/><Relationship Id="rId15" Type="http://schemas.openxmlformats.org/officeDocument/2006/relationships/hyperlink" Target="http://www.hardrock.com/cafes/bali/" TargetMode="External"/><Relationship Id="rId36" Type="http://schemas.openxmlformats.org/officeDocument/2006/relationships/hyperlink" Target="http://www.hardrockhotelchicago.com/" TargetMode="External"/><Relationship Id="rId57" Type="http://schemas.openxmlformats.org/officeDocument/2006/relationships/hyperlink" Target="https://rockshop.hardrock.com/" TargetMode="External"/><Relationship Id="rId106" Type="http://schemas.openxmlformats.org/officeDocument/2006/relationships/hyperlink" Target="http://www.hardrock.com/cafes/mumbai-andheri/" TargetMode="External"/><Relationship Id="rId127" Type="http://schemas.openxmlformats.org/officeDocument/2006/relationships/hyperlink" Target="http://www.hrhpalmsprings.com/" TargetMode="External"/><Relationship Id="rId10" Type="http://schemas.openxmlformats.org/officeDocument/2006/relationships/hyperlink" Target="http://www.hardrock.com/locations.aspx" TargetMode="External"/><Relationship Id="rId31" Type="http://schemas.openxmlformats.org/officeDocument/2006/relationships/hyperlink" Target="http://www.hardrock.com/cafes/cartagena/" TargetMode="External"/><Relationship Id="rId52" Type="http://schemas.openxmlformats.org/officeDocument/2006/relationships/hyperlink" Target="http://www.hardrock.com/cafes/gdansk/" TargetMode="External"/><Relationship Id="rId73" Type="http://schemas.openxmlformats.org/officeDocument/2006/relationships/hyperlink" Target="http://www.hardrock.com/cafes/indianapolis/" TargetMode="External"/><Relationship Id="rId78" Type="http://schemas.openxmlformats.org/officeDocument/2006/relationships/hyperlink" Target="http://www.hardrock.com/cafes/kota-kinabalu/" TargetMode="External"/><Relationship Id="rId94" Type="http://schemas.openxmlformats.org/officeDocument/2006/relationships/hyperlink" Target="http://www.hardrock.com/cafes/malta/" TargetMode="External"/><Relationship Id="rId99" Type="http://schemas.openxmlformats.org/officeDocument/2006/relationships/hyperlink" Target="http://www.hardrock.com/cafes/marseille/" TargetMode="External"/><Relationship Id="rId101" Type="http://schemas.openxmlformats.org/officeDocument/2006/relationships/hyperlink" Target="http://www.hardrock.com/cafes/medellin/" TargetMode="External"/><Relationship Id="rId122" Type="http://schemas.openxmlformats.org/officeDocument/2006/relationships/hyperlink" Target="http://www.hardrockhotelorlando.com/" TargetMode="External"/><Relationship Id="rId143" Type="http://schemas.openxmlformats.org/officeDocument/2006/relationships/hyperlink" Target="http://www.hrhrivieramaya.com/" TargetMode="External"/><Relationship Id="rId148" Type="http://schemas.openxmlformats.org/officeDocument/2006/relationships/hyperlink" Target="http://www.hardrock.com/cafes/san-francisco/" TargetMode="External"/><Relationship Id="rId164" Type="http://schemas.openxmlformats.org/officeDocument/2006/relationships/hyperlink" Target="http://www.hardrockhotelcasinotampa.com/" TargetMode="External"/><Relationship Id="rId169" Type="http://schemas.openxmlformats.org/officeDocument/2006/relationships/hyperlink" Target="http://www.hrhvallarta.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hardrock.com/cafes/buenos-aires-aeroparque/" TargetMode="External"/><Relationship Id="rId13" Type="http://schemas.openxmlformats.org/officeDocument/2006/relationships/hyperlink" Target="http://www.hardrockhotelmacau.com/" TargetMode="External"/><Relationship Id="rId18" Type="http://schemas.openxmlformats.org/officeDocument/2006/relationships/hyperlink" Target="http://www.hardrock.com/locations/cafes3/cafe.aspx?LocationID=202&amp;MIBEnumID=3" TargetMode="External"/><Relationship Id="rId26" Type="http://schemas.openxmlformats.org/officeDocument/2006/relationships/hyperlink" Target="http://www.hardrock.com/cafes/stockholm/" TargetMode="External"/><Relationship Id="rId3" Type="http://schemas.openxmlformats.org/officeDocument/2006/relationships/hyperlink" Target="https://members.hardrock.com/myvisit-map" TargetMode="External"/><Relationship Id="rId21" Type="http://schemas.openxmlformats.org/officeDocument/2006/relationships/hyperlink" Target="http://www.hardrock.com/cafes/saipan/" TargetMode="External"/><Relationship Id="rId7" Type="http://schemas.openxmlformats.org/officeDocument/2006/relationships/hyperlink" Target="http://www.hardrock.com/cafes/budapest/" TargetMode="External"/><Relationship Id="rId12" Type="http://schemas.openxmlformats.org/officeDocument/2006/relationships/hyperlink" Target="http://www.hardrockhotel.com/" TargetMode="External"/><Relationship Id="rId17" Type="http://schemas.openxmlformats.org/officeDocument/2006/relationships/hyperlink" Target="http://www.hardrockhotels.net/pattaya/" TargetMode="External"/><Relationship Id="rId25" Type="http://schemas.openxmlformats.org/officeDocument/2006/relationships/hyperlink" Target="https://www.hardrock.com/locations.aspx" TargetMode="External"/><Relationship Id="rId2" Type="http://schemas.openxmlformats.org/officeDocument/2006/relationships/hyperlink" Target="https://members.hardrock.com/myvisit-map" TargetMode="External"/><Relationship Id="rId16" Type="http://schemas.openxmlformats.org/officeDocument/2006/relationships/hyperlink" Target="http://www.hardrockhotels.net/pattaya/" TargetMode="External"/><Relationship Id="rId20" Type="http://schemas.openxmlformats.org/officeDocument/2006/relationships/hyperlink" Target="http://www.hardrockhotels.net/penang/" TargetMode="External"/><Relationship Id="rId29" Type="http://schemas.openxmlformats.org/officeDocument/2006/relationships/control" Target="../activeX/activeX7.xml"/><Relationship Id="rId1" Type="http://schemas.openxmlformats.org/officeDocument/2006/relationships/hyperlink" Target="https://members.hardrock.com/myvisit-map" TargetMode="External"/><Relationship Id="rId6" Type="http://schemas.openxmlformats.org/officeDocument/2006/relationships/hyperlink" Target="http://www.hardrockhotels.net/bali/" TargetMode="External"/><Relationship Id="rId11" Type="http://schemas.openxmlformats.org/officeDocument/2006/relationships/hyperlink" Target="http://www.hardrock.com/cafes/ho-chi-minh-city/" TargetMode="External"/><Relationship Id="rId24" Type="http://schemas.openxmlformats.org/officeDocument/2006/relationships/hyperlink" Target="http://www.hardrockhotelsingapore.com/" TargetMode="External"/><Relationship Id="rId5" Type="http://schemas.openxmlformats.org/officeDocument/2006/relationships/hyperlink" Target="http://bali.hardrockhotels.net/" TargetMode="External"/><Relationship Id="rId15" Type="http://schemas.openxmlformats.org/officeDocument/2006/relationships/hyperlink" Target="http://www.hardrock.com/cafes/pattaya/" TargetMode="External"/><Relationship Id="rId23" Type="http://schemas.openxmlformats.org/officeDocument/2006/relationships/hyperlink" Target="http://www.hardrock.com/cafes/singapore-airport/" TargetMode="External"/><Relationship Id="rId28" Type="http://schemas.openxmlformats.org/officeDocument/2006/relationships/vmlDrawing" Target="../drawings/vmlDrawing4.vml"/><Relationship Id="rId10" Type="http://schemas.openxmlformats.org/officeDocument/2006/relationships/hyperlink" Target="http://www.hardrock.com/cafes/guam/" TargetMode="External"/><Relationship Id="rId19" Type="http://schemas.openxmlformats.org/officeDocument/2006/relationships/hyperlink" Target="http://www.hardrockhotels.net/penang/" TargetMode="External"/><Relationship Id="rId31" Type="http://schemas.openxmlformats.org/officeDocument/2006/relationships/control" Target="../activeX/activeX9.xml"/><Relationship Id="rId4" Type="http://schemas.openxmlformats.org/officeDocument/2006/relationships/hyperlink" Target="https://members.hardrock.com/myvisit-map" TargetMode="External"/><Relationship Id="rId9" Type="http://schemas.openxmlformats.org/officeDocument/2006/relationships/hyperlink" Target="http://www.hardrock.com/cafes/gothenburg/" TargetMode="External"/><Relationship Id="rId14" Type="http://schemas.openxmlformats.org/officeDocument/2006/relationships/hyperlink" Target="http://www.hardrock.com/locations.aspx" TargetMode="External"/><Relationship Id="rId22" Type="http://schemas.openxmlformats.org/officeDocument/2006/relationships/hyperlink" Target="http://www.hardrockhotelsd.com/" TargetMode="External"/><Relationship Id="rId27" Type="http://schemas.openxmlformats.org/officeDocument/2006/relationships/drawing" Target="../drawings/drawing6.xml"/><Relationship Id="rId30" Type="http://schemas.openxmlformats.org/officeDocument/2006/relationships/control" Target="../activeX/activeX8.xml"/></Relationships>
</file>

<file path=xl/worksheets/_rels/sheet7.xml.rels><?xml version="1.0" encoding="UTF-8" standalone="yes"?>
<Relationships xmlns="http://schemas.openxmlformats.org/package/2006/relationships"><Relationship Id="rId117" Type="http://schemas.openxmlformats.org/officeDocument/2006/relationships/hyperlink" Target="http://www.hardrock.com/cafes/melaka/" TargetMode="External"/><Relationship Id="rId21" Type="http://schemas.openxmlformats.org/officeDocument/2006/relationships/hyperlink" Target="http://www.hardrock.com/cafes/angkor/" TargetMode="External"/><Relationship Id="rId42" Type="http://schemas.openxmlformats.org/officeDocument/2006/relationships/hyperlink" Target="http://www.hardrock.com/cafes/brussels/" TargetMode="External"/><Relationship Id="rId63" Type="http://schemas.openxmlformats.org/officeDocument/2006/relationships/hyperlink" Target="http://www.hardrock.com/cafes/edinburgh/" TargetMode="External"/><Relationship Id="rId84" Type="http://schemas.openxmlformats.org/officeDocument/2006/relationships/hyperlink" Target="http://www.hardrock.com/cafes/hyderabad/" TargetMode="External"/><Relationship Id="rId138" Type="http://schemas.openxmlformats.org/officeDocument/2006/relationships/hyperlink" Target="http://www.hardrock.com/cafes/osaka/" TargetMode="External"/><Relationship Id="rId159" Type="http://schemas.openxmlformats.org/officeDocument/2006/relationships/hyperlink" Target="http://www.hardrockhotelsd.com/?chebs=HRI_microsite" TargetMode="External"/><Relationship Id="rId170" Type="http://schemas.openxmlformats.org/officeDocument/2006/relationships/hyperlink" Target="http://www.hardrock.com/cafes/singapore/" TargetMode="External"/><Relationship Id="rId191" Type="http://schemas.openxmlformats.org/officeDocument/2006/relationships/hyperlink" Target="http://bali.hardrockhotels.net/" TargetMode="External"/><Relationship Id="rId205" Type="http://schemas.openxmlformats.org/officeDocument/2006/relationships/hyperlink" Target="https://www.hardrock.com/locations.aspx" TargetMode="External"/><Relationship Id="rId16" Type="http://schemas.openxmlformats.org/officeDocument/2006/relationships/hyperlink" Target="https://www.seminolehardrocktampa.com/" TargetMode="External"/><Relationship Id="rId107" Type="http://schemas.openxmlformats.org/officeDocument/2006/relationships/hyperlink" Target="http://www.hardrock.com/cafes/makati/" TargetMode="External"/><Relationship Id="rId11" Type="http://schemas.openxmlformats.org/officeDocument/2006/relationships/hyperlink" Target="http://pattaya.hardrockhotels.net/" TargetMode="External"/><Relationship Id="rId32" Type="http://schemas.openxmlformats.org/officeDocument/2006/relationships/hyperlink" Target="http://www.hardrock.com/cafes/bali-airport/" TargetMode="External"/><Relationship Id="rId37" Type="http://schemas.openxmlformats.org/officeDocument/2006/relationships/hyperlink" Target="http://www.hardrock.com/cafes/berlin/" TargetMode="External"/><Relationship Id="rId53" Type="http://schemas.openxmlformats.org/officeDocument/2006/relationships/hyperlink" Target="http://www.hardrockhotelchicago.com/" TargetMode="External"/><Relationship Id="rId58" Type="http://schemas.openxmlformats.org/officeDocument/2006/relationships/hyperlink" Target="http://www.hardrock.com/cafes/dallas/" TargetMode="External"/><Relationship Id="rId74" Type="http://schemas.openxmlformats.org/officeDocument/2006/relationships/hyperlink" Target="http://www.hardrock.com/cafes/hamburg/" TargetMode="External"/><Relationship Id="rId79" Type="http://schemas.openxmlformats.org/officeDocument/2006/relationships/hyperlink" Target="http://www.hardrock.com/cafes/hollywood-on-hollywood-blvd/" TargetMode="External"/><Relationship Id="rId102" Type="http://schemas.openxmlformats.org/officeDocument/2006/relationships/hyperlink" Target="http://www.hardrock.com/cafes/london/" TargetMode="External"/><Relationship Id="rId123" Type="http://schemas.openxmlformats.org/officeDocument/2006/relationships/hyperlink" Target="http://www.hardrock.com/cafes/munich/" TargetMode="External"/><Relationship Id="rId128" Type="http://schemas.openxmlformats.org/officeDocument/2006/relationships/hyperlink" Target="http://www.hardrock.com/cafes/new-delhi/" TargetMode="External"/><Relationship Id="rId144" Type="http://schemas.openxmlformats.org/officeDocument/2006/relationships/hyperlink" Target="http://www.hardrock.com/cafes/paris/" TargetMode="External"/><Relationship Id="rId149" Type="http://schemas.openxmlformats.org/officeDocument/2006/relationships/hyperlink" Target="http://www.hardrock.com/cafes/pittsburgh/" TargetMode="External"/><Relationship Id="rId5" Type="http://schemas.openxmlformats.org/officeDocument/2006/relationships/hyperlink" Target="http://www.hardrockhotels.com/goa/" TargetMode="External"/><Relationship Id="rId90" Type="http://schemas.openxmlformats.org/officeDocument/2006/relationships/hyperlink" Target="http://www.hardrock.com/cafes/johannesburg/" TargetMode="External"/><Relationship Id="rId95" Type="http://schemas.openxmlformats.org/officeDocument/2006/relationships/hyperlink" Target="http://www.hardrock.com/cafes/kuala-lumpur/" TargetMode="External"/><Relationship Id="rId160" Type="http://schemas.openxmlformats.org/officeDocument/2006/relationships/hyperlink" Target="http://www.hardrock.com/cafes/san-francisco/" TargetMode="External"/><Relationship Id="rId165" Type="http://schemas.openxmlformats.org/officeDocument/2006/relationships/hyperlink" Target="http://www.hardrock.com/cafes/seattle/" TargetMode="External"/><Relationship Id="rId181" Type="http://schemas.openxmlformats.org/officeDocument/2006/relationships/hyperlink" Target="http://www.hardrock.com/cafes/tokyo-uyeno-eki/" TargetMode="External"/><Relationship Id="rId186" Type="http://schemas.openxmlformats.org/officeDocument/2006/relationships/hyperlink" Target="http://www.hardrock.com/cafes/vientiane/" TargetMode="External"/><Relationship Id="rId22" Type="http://schemas.openxmlformats.org/officeDocument/2006/relationships/hyperlink" Target="http://www.hardrock.com/cafes/aruba/" TargetMode="External"/><Relationship Id="rId27" Type="http://schemas.openxmlformats.org/officeDocument/2006/relationships/hyperlink" Target="http://www.hardrock.com/cafes/atlantic-city/" TargetMode="External"/><Relationship Id="rId43" Type="http://schemas.openxmlformats.org/officeDocument/2006/relationships/hyperlink" Target="http://www.hardrock.com/cafes/bucharest/" TargetMode="External"/><Relationship Id="rId48" Type="http://schemas.openxmlformats.org/officeDocument/2006/relationships/hyperlink" Target="http://www.hardrock.com/cafes/cancun/" TargetMode="External"/><Relationship Id="rId64" Type="http://schemas.openxmlformats.org/officeDocument/2006/relationships/hyperlink" Target="http://www.hardrock.com/cafes/fiji/" TargetMode="External"/><Relationship Id="rId69" Type="http://schemas.openxmlformats.org/officeDocument/2006/relationships/hyperlink" Target="http://www.hardrock.com/cafes/gdansk/" TargetMode="External"/><Relationship Id="rId113" Type="http://schemas.openxmlformats.org/officeDocument/2006/relationships/hyperlink" Target="http://www.hardrock.com/cafes/marbella/" TargetMode="External"/><Relationship Id="rId118" Type="http://schemas.openxmlformats.org/officeDocument/2006/relationships/hyperlink" Target="http://www.hardrock.com/cafes/memphis/" TargetMode="External"/><Relationship Id="rId134" Type="http://schemas.openxmlformats.org/officeDocument/2006/relationships/hyperlink" Target="http://www.hardrock.com/cafes/northfield-park/" TargetMode="External"/><Relationship Id="rId139" Type="http://schemas.openxmlformats.org/officeDocument/2006/relationships/hyperlink" Target="http://www.hardrock.com/cafes/osaka-universal/" TargetMode="External"/><Relationship Id="rId80" Type="http://schemas.openxmlformats.org/officeDocument/2006/relationships/hyperlink" Target="http://www.hardrock.com/cafes/hong-kong-lkf/" TargetMode="External"/><Relationship Id="rId85" Type="http://schemas.openxmlformats.org/officeDocument/2006/relationships/hyperlink" Target="http://www.hardrock.com/cafes/ibiza/" TargetMode="External"/><Relationship Id="rId150" Type="http://schemas.openxmlformats.org/officeDocument/2006/relationships/hyperlink" Target="http://www.hardrock.com/cafes/podgorica/" TargetMode="External"/><Relationship Id="rId155" Type="http://schemas.openxmlformats.org/officeDocument/2006/relationships/hyperlink" Target="http://www.hardrockhotelpuntacana.com/" TargetMode="External"/><Relationship Id="rId171" Type="http://schemas.openxmlformats.org/officeDocument/2006/relationships/hyperlink" Target="http://www.hardrock.com/cafes/st-louis/" TargetMode="External"/><Relationship Id="rId176" Type="http://schemas.openxmlformats.org/officeDocument/2006/relationships/hyperlink" Target="http://www.hardrock.com/cafes/tampa-airport/" TargetMode="External"/><Relationship Id="rId192" Type="http://schemas.openxmlformats.org/officeDocument/2006/relationships/hyperlink" Target="http://www.hardrock.com/cafes/gothenburg/" TargetMode="External"/><Relationship Id="rId197" Type="http://schemas.openxmlformats.org/officeDocument/2006/relationships/hyperlink" Target="http://www.hardrock.com/cafes/malta/" TargetMode="External"/><Relationship Id="rId206" Type="http://schemas.openxmlformats.org/officeDocument/2006/relationships/hyperlink" Target="http://www.hardrock.com/cafes/stockholm/" TargetMode="External"/><Relationship Id="rId201" Type="http://schemas.openxmlformats.org/officeDocument/2006/relationships/hyperlink" Target="http://penang.hardrockhotels.net/" TargetMode="External"/><Relationship Id="rId12" Type="http://schemas.openxmlformats.org/officeDocument/2006/relationships/hyperlink" Target="http://penang.hardrockhotels.net/" TargetMode="External"/><Relationship Id="rId17" Type="http://schemas.openxmlformats.org/officeDocument/2006/relationships/hyperlink" Target="http://www.hrhvallarta.com/" TargetMode="External"/><Relationship Id="rId33" Type="http://schemas.openxmlformats.org/officeDocument/2006/relationships/hyperlink" Target="http://www.hardrock.com/cafes/baltimore/" TargetMode="External"/><Relationship Id="rId38" Type="http://schemas.openxmlformats.org/officeDocument/2006/relationships/hyperlink" Target="http://www.hardrock.com/cafes/biloxi/" TargetMode="External"/><Relationship Id="rId59" Type="http://schemas.openxmlformats.org/officeDocument/2006/relationships/hyperlink" Target="http://www.hardrock.com/cafes/denver/" TargetMode="External"/><Relationship Id="rId103" Type="http://schemas.openxmlformats.org/officeDocument/2006/relationships/hyperlink" Target="http://www.hardrock.com/cafes/louisville/" TargetMode="External"/><Relationship Id="rId108" Type="http://schemas.openxmlformats.org/officeDocument/2006/relationships/hyperlink" Target="http://www.hardrock.com/cafes/mall-of-america/" TargetMode="External"/><Relationship Id="rId124" Type="http://schemas.openxmlformats.org/officeDocument/2006/relationships/hyperlink" Target="http://www.hardrock.com/cafes/myrtle-beach/" TargetMode="External"/><Relationship Id="rId129" Type="http://schemas.openxmlformats.org/officeDocument/2006/relationships/hyperlink" Target="http://www.hardrock.com/cafes/new-orleans/" TargetMode="External"/><Relationship Id="rId54" Type="http://schemas.openxmlformats.org/officeDocument/2006/relationships/hyperlink" Target="http://www.hardrock.com/cafes/cologne/" TargetMode="External"/><Relationship Id="rId70" Type="http://schemas.openxmlformats.org/officeDocument/2006/relationships/hyperlink" Target="http://www.hardrock.com/cafes/glasgow/" TargetMode="External"/><Relationship Id="rId75" Type="http://schemas.openxmlformats.org/officeDocument/2006/relationships/hyperlink" Target="http://www.hardrock.com/cafes/helsinki/" TargetMode="External"/><Relationship Id="rId91" Type="http://schemas.openxmlformats.org/officeDocument/2006/relationships/hyperlink" Target="http://www.hardrock.com/cafes/key-west/" TargetMode="External"/><Relationship Id="rId96" Type="http://schemas.openxmlformats.org/officeDocument/2006/relationships/hyperlink" Target="http://www.hardrock.com/cafes/lagos/" TargetMode="External"/><Relationship Id="rId140" Type="http://schemas.openxmlformats.org/officeDocument/2006/relationships/hyperlink" Target="http://www.hardrock.com/cafes/oslo/" TargetMode="External"/><Relationship Id="rId145" Type="http://schemas.openxmlformats.org/officeDocument/2006/relationships/hyperlink" Target="http://www.hardrock.com/cafes/philadelphia/" TargetMode="External"/><Relationship Id="rId161" Type="http://schemas.openxmlformats.org/officeDocument/2006/relationships/hyperlink" Target="http://www.hardrock.com/cafes/san-jose/" TargetMode="External"/><Relationship Id="rId166" Type="http://schemas.openxmlformats.org/officeDocument/2006/relationships/hyperlink" Target="http://www.hardrock.com/cafes/sentosa/" TargetMode="External"/><Relationship Id="rId182" Type="http://schemas.openxmlformats.org/officeDocument/2006/relationships/hyperlink" Target="http://www.hardrock.com/cafes/toronto/" TargetMode="External"/><Relationship Id="rId187" Type="http://schemas.openxmlformats.org/officeDocument/2006/relationships/hyperlink" Target="http://www.hardrock.com/cafes/warsaw/" TargetMode="External"/><Relationship Id="rId1" Type="http://schemas.openxmlformats.org/officeDocument/2006/relationships/hyperlink" Target="http://bali.hardrockhotels.net/" TargetMode="External"/><Relationship Id="rId6" Type="http://schemas.openxmlformats.org/officeDocument/2006/relationships/hyperlink" Target="https://www.seminolehardrockhollywood.com/" TargetMode="External"/><Relationship Id="rId23" Type="http://schemas.openxmlformats.org/officeDocument/2006/relationships/hyperlink" Target="http://www.hardrock.com/locations.aspx" TargetMode="External"/><Relationship Id="rId28" Type="http://schemas.openxmlformats.org/officeDocument/2006/relationships/hyperlink" Target="http://www.hardrock.com/cafes/ayia-napa/" TargetMode="External"/><Relationship Id="rId49" Type="http://schemas.openxmlformats.org/officeDocument/2006/relationships/hyperlink" Target="http://www.hardrock.com/cafes/caracas/" TargetMode="External"/><Relationship Id="rId114" Type="http://schemas.openxmlformats.org/officeDocument/2006/relationships/hyperlink" Target="http://www.hardrock.com/cafes/margarita/" TargetMode="External"/><Relationship Id="rId119" Type="http://schemas.openxmlformats.org/officeDocument/2006/relationships/hyperlink" Target="http://www.hardrock.com/cafes/miami/" TargetMode="External"/><Relationship Id="rId44" Type="http://schemas.openxmlformats.org/officeDocument/2006/relationships/hyperlink" Target="http://www.hardrock.com/cafes/budapest/" TargetMode="External"/><Relationship Id="rId60" Type="http://schemas.openxmlformats.org/officeDocument/2006/relationships/hyperlink" Target="http://www.hardrock.com/cafes/detroit/" TargetMode="External"/><Relationship Id="rId65" Type="http://schemas.openxmlformats.org/officeDocument/2006/relationships/hyperlink" Target="http://www.hardrock.com/cafes/florence/" TargetMode="External"/><Relationship Id="rId81" Type="http://schemas.openxmlformats.org/officeDocument/2006/relationships/hyperlink" Target="http://www.hardrock.com/cafes/honolulu/" TargetMode="External"/><Relationship Id="rId86" Type="http://schemas.openxmlformats.org/officeDocument/2006/relationships/hyperlink" Target="http://www.hrhibiza.com/" TargetMode="External"/><Relationship Id="rId130" Type="http://schemas.openxmlformats.org/officeDocument/2006/relationships/hyperlink" Target="http://www.hardrock.com/cafes/new-york/" TargetMode="External"/><Relationship Id="rId135" Type="http://schemas.openxmlformats.org/officeDocument/2006/relationships/hyperlink" Target="http://www.hardrock.com/cafes/orlando/" TargetMode="External"/><Relationship Id="rId151" Type="http://schemas.openxmlformats.org/officeDocument/2006/relationships/hyperlink" Target="http://www.hardrock.com/cafes/port-el-kantaoui/" TargetMode="External"/><Relationship Id="rId156" Type="http://schemas.openxmlformats.org/officeDocument/2006/relationships/hyperlink" Target="http://www.hardrock.com/cafes/rome/" TargetMode="External"/><Relationship Id="rId177" Type="http://schemas.openxmlformats.org/officeDocument/2006/relationships/hyperlink" Target="http://www.hardrockhotelcasinotampa.com/" TargetMode="External"/><Relationship Id="rId198" Type="http://schemas.openxmlformats.org/officeDocument/2006/relationships/hyperlink" Target="http://www.hardrock.com/cafes/pattaya/" TargetMode="External"/><Relationship Id="rId172" Type="http://schemas.openxmlformats.org/officeDocument/2006/relationships/hyperlink" Target="http://www.hardrock.com/cafes/st-maarten/" TargetMode="External"/><Relationship Id="rId193" Type="http://schemas.openxmlformats.org/officeDocument/2006/relationships/hyperlink" Target="http://www.hardrock.com/cafes/guam/" TargetMode="External"/><Relationship Id="rId202" Type="http://schemas.openxmlformats.org/officeDocument/2006/relationships/hyperlink" Target="http://www.hardrock.com/cafes/saipan/" TargetMode="External"/><Relationship Id="rId13" Type="http://schemas.openxmlformats.org/officeDocument/2006/relationships/hyperlink" Target="http://www.hardrockhotelpuntacana.com/" TargetMode="External"/><Relationship Id="rId18" Type="http://schemas.openxmlformats.org/officeDocument/2006/relationships/hyperlink" Target="http://www.hardrock.com/cafes/almaty/" TargetMode="External"/><Relationship Id="rId39" Type="http://schemas.openxmlformats.org/officeDocument/2006/relationships/hyperlink" Target="http://www.hardrockbiloxi.com/" TargetMode="External"/><Relationship Id="rId109" Type="http://schemas.openxmlformats.org/officeDocument/2006/relationships/hyperlink" Target="http://www.hardrock.com/cafes/mallorca/" TargetMode="External"/><Relationship Id="rId34" Type="http://schemas.openxmlformats.org/officeDocument/2006/relationships/hyperlink" Target="http://www.hardrock.com/cafes/bangkok/" TargetMode="External"/><Relationship Id="rId50" Type="http://schemas.openxmlformats.org/officeDocument/2006/relationships/hyperlink" Target="http://www.hardrock.com/cafes/cartagena/" TargetMode="External"/><Relationship Id="rId55" Type="http://schemas.openxmlformats.org/officeDocument/2006/relationships/hyperlink" Target="http://www.hardrock.com/cafes/copenhagen/" TargetMode="External"/><Relationship Id="rId76" Type="http://schemas.openxmlformats.org/officeDocument/2006/relationships/hyperlink" Target="http://www.hardrock.com/cafes/hollywood-at-universal-citywalk/" TargetMode="External"/><Relationship Id="rId97" Type="http://schemas.openxmlformats.org/officeDocument/2006/relationships/hyperlink" Target="http://www.hardrock.com/cafes/lake-tahoe/" TargetMode="External"/><Relationship Id="rId104" Type="http://schemas.openxmlformats.org/officeDocument/2006/relationships/hyperlink" Target="http://www.hardrock.com/cafes/macau/" TargetMode="External"/><Relationship Id="rId120" Type="http://schemas.openxmlformats.org/officeDocument/2006/relationships/hyperlink" Target="http://www.hardrock.com/cafes/moscow/" TargetMode="External"/><Relationship Id="rId125" Type="http://schemas.openxmlformats.org/officeDocument/2006/relationships/hyperlink" Target="http://www.hardrock.com/cafes/nabq/" TargetMode="External"/><Relationship Id="rId141" Type="http://schemas.openxmlformats.org/officeDocument/2006/relationships/hyperlink" Target="http://www.hrhpalmsprings.com/" TargetMode="External"/><Relationship Id="rId146" Type="http://schemas.openxmlformats.org/officeDocument/2006/relationships/hyperlink" Target="http://www.hardrock.com/cafes/phoenix/" TargetMode="External"/><Relationship Id="rId167" Type="http://schemas.openxmlformats.org/officeDocument/2006/relationships/hyperlink" Target="http://www.hardrock.com/cafes/seoul/" TargetMode="External"/><Relationship Id="rId188" Type="http://schemas.openxmlformats.org/officeDocument/2006/relationships/hyperlink" Target="http://www.hardrock.com/cafes/washington-dc/" TargetMode="External"/><Relationship Id="rId7" Type="http://schemas.openxmlformats.org/officeDocument/2006/relationships/hyperlink" Target="http://www.hrhibiza.com/" TargetMode="External"/><Relationship Id="rId71" Type="http://schemas.openxmlformats.org/officeDocument/2006/relationships/hyperlink" Target="http://www.hardrock.com/cafes/guanacaste/" TargetMode="External"/><Relationship Id="rId92" Type="http://schemas.openxmlformats.org/officeDocument/2006/relationships/hyperlink" Target="http://www.hardrock.com/cafes/Koh-Samui/" TargetMode="External"/><Relationship Id="rId162" Type="http://schemas.openxmlformats.org/officeDocument/2006/relationships/hyperlink" Target="http://www.hardrock.com/cafes/santa-cruz/" TargetMode="External"/><Relationship Id="rId183" Type="http://schemas.openxmlformats.org/officeDocument/2006/relationships/hyperlink" Target="http://www.hardrockhotels.com/vallarta.aspx" TargetMode="External"/><Relationship Id="rId2" Type="http://schemas.openxmlformats.org/officeDocument/2006/relationships/hyperlink" Target="http://www.hrhcbiloxi.com/" TargetMode="External"/><Relationship Id="rId29" Type="http://schemas.openxmlformats.org/officeDocument/2006/relationships/hyperlink" Target="http://www.hardrock.com/cafes/bahrain/" TargetMode="External"/><Relationship Id="rId24" Type="http://schemas.openxmlformats.org/officeDocument/2006/relationships/hyperlink" Target="http://www.hardrock.com/cafes/asuncion/" TargetMode="External"/><Relationship Id="rId40" Type="http://schemas.openxmlformats.org/officeDocument/2006/relationships/hyperlink" Target="http://www.hardrock.com/cafes/bogota/" TargetMode="External"/><Relationship Id="rId45" Type="http://schemas.openxmlformats.org/officeDocument/2006/relationships/hyperlink" Target="http://www.hardrock.com/cafes/buenos-aires/" TargetMode="External"/><Relationship Id="rId66" Type="http://schemas.openxmlformats.org/officeDocument/2006/relationships/hyperlink" Target="http://www.hardrock.com/cafes/four-winds/" TargetMode="External"/><Relationship Id="rId87" Type="http://schemas.openxmlformats.org/officeDocument/2006/relationships/hyperlink" Target="http://www.hardrock.com/cafes/indianapolis/" TargetMode="External"/><Relationship Id="rId110" Type="http://schemas.openxmlformats.org/officeDocument/2006/relationships/hyperlink" Target="http://www.hardrock.com/cafes/malta/" TargetMode="External"/><Relationship Id="rId115" Type="http://schemas.openxmlformats.org/officeDocument/2006/relationships/hyperlink" Target="http://www.hardrock.com/cafes/marseille/" TargetMode="External"/><Relationship Id="rId131" Type="http://schemas.openxmlformats.org/officeDocument/2006/relationships/hyperlink" Target="http://www.hardrock.com/cafes/niagara-falls-canada/" TargetMode="External"/><Relationship Id="rId136" Type="http://schemas.openxmlformats.org/officeDocument/2006/relationships/hyperlink" Target="http://www.hardrockhotelorlando.com/" TargetMode="External"/><Relationship Id="rId157" Type="http://schemas.openxmlformats.org/officeDocument/2006/relationships/hyperlink" Target="http://www.hardrock.com/cafes/san-antonio/" TargetMode="External"/><Relationship Id="rId178" Type="http://schemas.openxmlformats.org/officeDocument/2006/relationships/hyperlink" Target="http://www.hardrock.com/cafes/tbilisi/" TargetMode="External"/><Relationship Id="rId61" Type="http://schemas.openxmlformats.org/officeDocument/2006/relationships/hyperlink" Target="http://www.hardrock.com/cafes/dubai/" TargetMode="External"/><Relationship Id="rId82" Type="http://schemas.openxmlformats.org/officeDocument/2006/relationships/hyperlink" Target="http://www.hardrock.com/cafes/houston/" TargetMode="External"/><Relationship Id="rId152" Type="http://schemas.openxmlformats.org/officeDocument/2006/relationships/hyperlink" Target="http://www.hardrock.com/cafes/prague/" TargetMode="External"/><Relationship Id="rId173" Type="http://schemas.openxmlformats.org/officeDocument/2006/relationships/hyperlink" Target="http://www.hardrock.com/cafes/surfers-paradise/" TargetMode="External"/><Relationship Id="rId194" Type="http://schemas.openxmlformats.org/officeDocument/2006/relationships/hyperlink" Target="http://www.hardrock.com/cafes/ho-chi-minh-city/" TargetMode="External"/><Relationship Id="rId199" Type="http://schemas.openxmlformats.org/officeDocument/2006/relationships/hyperlink" Target="http://pattaya.hardrockhotels.net/" TargetMode="External"/><Relationship Id="rId203" Type="http://schemas.openxmlformats.org/officeDocument/2006/relationships/hyperlink" Target="http://www.hardrockhotelsd.com/" TargetMode="External"/><Relationship Id="rId19" Type="http://schemas.openxmlformats.org/officeDocument/2006/relationships/hyperlink" Target="http://www.hardrock.com/cafes/amsterdam/" TargetMode="External"/><Relationship Id="rId14" Type="http://schemas.openxmlformats.org/officeDocument/2006/relationships/hyperlink" Target="http://www.hrhrivieramaya.com/" TargetMode="External"/><Relationship Id="rId30" Type="http://schemas.openxmlformats.org/officeDocument/2006/relationships/hyperlink" Target="http://www.hardrock.com/cafes/baku/" TargetMode="External"/><Relationship Id="rId35" Type="http://schemas.openxmlformats.org/officeDocument/2006/relationships/hyperlink" Target="http://www.hardrock.com/cafes/barcelona/" TargetMode="External"/><Relationship Id="rId56" Type="http://schemas.openxmlformats.org/officeDocument/2006/relationships/hyperlink" Target="http://www.hardrock.com/cafes/cozumel/" TargetMode="External"/><Relationship Id="rId77" Type="http://schemas.openxmlformats.org/officeDocument/2006/relationships/hyperlink" Target="http://www.hardrock.com/cafes/hollywood-fl/" TargetMode="External"/><Relationship Id="rId100" Type="http://schemas.openxmlformats.org/officeDocument/2006/relationships/hyperlink" Target="http://www.hardrock.com/cafes/lima/" TargetMode="External"/><Relationship Id="rId105" Type="http://schemas.openxmlformats.org/officeDocument/2006/relationships/hyperlink" Target="http://www.hardrockhotelmacau.com/" TargetMode="External"/><Relationship Id="rId126" Type="http://schemas.openxmlformats.org/officeDocument/2006/relationships/hyperlink" Target="http://www.hardrock.com/cafes/nashville/" TargetMode="External"/><Relationship Id="rId147" Type="http://schemas.openxmlformats.org/officeDocument/2006/relationships/hyperlink" Target="http://www.hardrock.com/cafes/phuket/" TargetMode="External"/><Relationship Id="rId168" Type="http://schemas.openxmlformats.org/officeDocument/2006/relationships/hyperlink" Target="http://www.hardrock.com/cafes/seville/" TargetMode="External"/><Relationship Id="rId8" Type="http://schemas.openxmlformats.org/officeDocument/2006/relationships/hyperlink" Target="http://www.hardrockhotelorlando.com/" TargetMode="External"/><Relationship Id="rId51" Type="http://schemas.openxmlformats.org/officeDocument/2006/relationships/hyperlink" Target="http://www.hardrock.com/cafes/cayman-islands/" TargetMode="External"/><Relationship Id="rId72" Type="http://schemas.openxmlformats.org/officeDocument/2006/relationships/hyperlink" Target="http://www.hardrock.com/cafes/guatemala-city/" TargetMode="External"/><Relationship Id="rId93" Type="http://schemas.openxmlformats.org/officeDocument/2006/relationships/hyperlink" Target="http://www.hardrock.com/cafes/kota-kinabalu/" TargetMode="External"/><Relationship Id="rId98" Type="http://schemas.openxmlformats.org/officeDocument/2006/relationships/hyperlink" Target="http://www.hardrock.com/cafes/las-vegas/" TargetMode="External"/><Relationship Id="rId121" Type="http://schemas.openxmlformats.org/officeDocument/2006/relationships/hyperlink" Target="http://www.hardrock.com/cafes/mumbai-andheri/" TargetMode="External"/><Relationship Id="rId142" Type="http://schemas.openxmlformats.org/officeDocument/2006/relationships/hyperlink" Target="http://www.hardrock.com/cafes/panama/" TargetMode="External"/><Relationship Id="rId163" Type="http://schemas.openxmlformats.org/officeDocument/2006/relationships/hyperlink" Target="http://www.hardrock.com/cafes/santiago/" TargetMode="External"/><Relationship Id="rId184" Type="http://schemas.openxmlformats.org/officeDocument/2006/relationships/hyperlink" Target="http://www.hardrock.com/cafes/venice/" TargetMode="External"/><Relationship Id="rId189" Type="http://schemas.openxmlformats.org/officeDocument/2006/relationships/hyperlink" Target="http://www.hardrock.com/cafes/yankee-stadium/" TargetMode="External"/><Relationship Id="rId3" Type="http://schemas.openxmlformats.org/officeDocument/2006/relationships/hyperlink" Target="http://www.hrhcancun.com/" TargetMode="External"/><Relationship Id="rId25" Type="http://schemas.openxmlformats.org/officeDocument/2006/relationships/hyperlink" Target="http://www.hardrock.com/cafes/athens/" TargetMode="External"/><Relationship Id="rId46" Type="http://schemas.openxmlformats.org/officeDocument/2006/relationships/hyperlink" Target="http://www.hardrock.com/cafes/buenos-aires-aeroparque/" TargetMode="External"/><Relationship Id="rId67" Type="http://schemas.openxmlformats.org/officeDocument/2006/relationships/hyperlink" Target="http://www.hardrock.com/cafes/foxwoods/" TargetMode="External"/><Relationship Id="rId116" Type="http://schemas.openxmlformats.org/officeDocument/2006/relationships/hyperlink" Target="http://www.hardrock.com/cafes/maui/" TargetMode="External"/><Relationship Id="rId137" Type="http://schemas.openxmlformats.org/officeDocument/2006/relationships/hyperlink" Target="http://www.hardrock.com/live/locations/orlando/" TargetMode="External"/><Relationship Id="rId158" Type="http://schemas.openxmlformats.org/officeDocument/2006/relationships/hyperlink" Target="http://www.hardrock.com/cafes/san-diego/" TargetMode="External"/><Relationship Id="rId20" Type="http://schemas.openxmlformats.org/officeDocument/2006/relationships/hyperlink" Target="http://www.hardrock.com/cafes/anchorage/" TargetMode="External"/><Relationship Id="rId41" Type="http://schemas.openxmlformats.org/officeDocument/2006/relationships/hyperlink" Target="http://www.hardrock.com/cafes/boston/" TargetMode="External"/><Relationship Id="rId62" Type="http://schemas.openxmlformats.org/officeDocument/2006/relationships/hyperlink" Target="http://www.hardrock.com/cafes/dublin/" TargetMode="External"/><Relationship Id="rId83" Type="http://schemas.openxmlformats.org/officeDocument/2006/relationships/hyperlink" Target="http://www.hardrock.com/cafes/hurghada/" TargetMode="External"/><Relationship Id="rId88" Type="http://schemas.openxmlformats.org/officeDocument/2006/relationships/hyperlink" Target="http://www.hardrock.com/cafes/istanbul/" TargetMode="External"/><Relationship Id="rId111" Type="http://schemas.openxmlformats.org/officeDocument/2006/relationships/hyperlink" Target="http://www.hardrock.com/cafes/malta-bar-%28valletta%29/" TargetMode="External"/><Relationship Id="rId132" Type="http://schemas.openxmlformats.org/officeDocument/2006/relationships/hyperlink" Target="http://www.hardrock.com/cafes/niagara-falls-usa/" TargetMode="External"/><Relationship Id="rId153" Type="http://schemas.openxmlformats.org/officeDocument/2006/relationships/hyperlink" Target="http://www.hardrock.com/cafes/pune/" TargetMode="External"/><Relationship Id="rId174" Type="http://schemas.openxmlformats.org/officeDocument/2006/relationships/hyperlink" Target="http://www.hardrock.com/cafes/sydney/" TargetMode="External"/><Relationship Id="rId179" Type="http://schemas.openxmlformats.org/officeDocument/2006/relationships/hyperlink" Target="http://www.hardrock.com/cafes/tenerife/" TargetMode="External"/><Relationship Id="rId195" Type="http://schemas.openxmlformats.org/officeDocument/2006/relationships/hyperlink" Target="http://www.hardrockhotel.com/" TargetMode="External"/><Relationship Id="rId190" Type="http://schemas.openxmlformats.org/officeDocument/2006/relationships/hyperlink" Target="http://www.hardrock.com/cafes/yokohama/" TargetMode="External"/><Relationship Id="rId204" Type="http://schemas.openxmlformats.org/officeDocument/2006/relationships/hyperlink" Target="http://www.hardrock.com/cafes/singapore-airport/" TargetMode="External"/><Relationship Id="rId15" Type="http://schemas.openxmlformats.org/officeDocument/2006/relationships/hyperlink" Target="http://www.hardrockhotelsingapore.com/" TargetMode="External"/><Relationship Id="rId36" Type="http://schemas.openxmlformats.org/officeDocument/2006/relationships/hyperlink" Target="http://www.hardrock.com/cafes/bengaluru/" TargetMode="External"/><Relationship Id="rId57" Type="http://schemas.openxmlformats.org/officeDocument/2006/relationships/hyperlink" Target="http://www.hardrock.com/cafes/curitiba/" TargetMode="External"/><Relationship Id="rId106" Type="http://schemas.openxmlformats.org/officeDocument/2006/relationships/hyperlink" Target="http://www.hardrock.com/cafes/madrid/" TargetMode="External"/><Relationship Id="rId127" Type="http://schemas.openxmlformats.org/officeDocument/2006/relationships/hyperlink" Target="http://www.hardrock.com/cafes/nassau/" TargetMode="External"/><Relationship Id="rId10" Type="http://schemas.openxmlformats.org/officeDocument/2006/relationships/hyperlink" Target="http://www.hrhpanamamegapolis.com/" TargetMode="External"/><Relationship Id="rId31" Type="http://schemas.openxmlformats.org/officeDocument/2006/relationships/hyperlink" Target="http://www.hardrock.com/cafes/bali/" TargetMode="External"/><Relationship Id="rId52" Type="http://schemas.openxmlformats.org/officeDocument/2006/relationships/hyperlink" Target="http://www.hardrock.com/cafes/chicago/" TargetMode="External"/><Relationship Id="rId73" Type="http://schemas.openxmlformats.org/officeDocument/2006/relationships/hyperlink" Target="http://www.hardrock.com/cafes/gurgaon/" TargetMode="External"/><Relationship Id="rId78" Type="http://schemas.openxmlformats.org/officeDocument/2006/relationships/hyperlink" Target="http://www.seminolehardrockhollywood.com/" TargetMode="External"/><Relationship Id="rId94" Type="http://schemas.openxmlformats.org/officeDocument/2006/relationships/hyperlink" Target="http://www.hardrock.com/cafes/krakow/" TargetMode="External"/><Relationship Id="rId99" Type="http://schemas.openxmlformats.org/officeDocument/2006/relationships/hyperlink" Target="http://www.hardrock.com/cafes/las-vegas-at-hard-rock-hotel/" TargetMode="External"/><Relationship Id="rId101" Type="http://schemas.openxmlformats.org/officeDocument/2006/relationships/hyperlink" Target="http://www.hardrock.com/cafes/lisbon/" TargetMode="External"/><Relationship Id="rId122" Type="http://schemas.openxmlformats.org/officeDocument/2006/relationships/hyperlink" Target="http://www.hardrock.com/cafes/mumbai-worli/" TargetMode="External"/><Relationship Id="rId143" Type="http://schemas.openxmlformats.org/officeDocument/2006/relationships/hyperlink" Target="http://www.hrhpanamamegapolis.com/" TargetMode="External"/><Relationship Id="rId148" Type="http://schemas.openxmlformats.org/officeDocument/2006/relationships/hyperlink" Target="http://www.hardrock.com/cafes/pigeon-forge/" TargetMode="External"/><Relationship Id="rId164" Type="http://schemas.openxmlformats.org/officeDocument/2006/relationships/hyperlink" Target="http://www.hardrock.com/cafes/santo-domingo/" TargetMode="External"/><Relationship Id="rId169" Type="http://schemas.openxmlformats.org/officeDocument/2006/relationships/hyperlink" Target="http://www.hardrock.com/cafes/sharm-el-sheikh/" TargetMode="External"/><Relationship Id="rId185" Type="http://schemas.openxmlformats.org/officeDocument/2006/relationships/hyperlink" Target="http://www.hardrock.com/cafes/vienna/" TargetMode="External"/><Relationship Id="rId4" Type="http://schemas.openxmlformats.org/officeDocument/2006/relationships/hyperlink" Target="http://www.hardrockhotelchicago.com/" TargetMode="External"/><Relationship Id="rId9" Type="http://schemas.openxmlformats.org/officeDocument/2006/relationships/hyperlink" Target="http://www.hrhpalmsprings.com/" TargetMode="External"/><Relationship Id="rId180" Type="http://schemas.openxmlformats.org/officeDocument/2006/relationships/hyperlink" Target="http://www.hardrock.com/cafes/tokyo-roppongi/" TargetMode="External"/><Relationship Id="rId26" Type="http://schemas.openxmlformats.org/officeDocument/2006/relationships/hyperlink" Target="http://www.hardrock.com/cafes/atlanta/" TargetMode="External"/><Relationship Id="rId47" Type="http://schemas.openxmlformats.org/officeDocument/2006/relationships/hyperlink" Target="http://www.hardrock.com/cafes/busan/" TargetMode="External"/><Relationship Id="rId68" Type="http://schemas.openxmlformats.org/officeDocument/2006/relationships/hyperlink" Target="http://www.hardrock.com/cafes/fukuoka/" TargetMode="External"/><Relationship Id="rId89" Type="http://schemas.openxmlformats.org/officeDocument/2006/relationships/hyperlink" Target="http://www.hardrock.com/cafes/jakarta/" TargetMode="External"/><Relationship Id="rId112" Type="http://schemas.openxmlformats.org/officeDocument/2006/relationships/hyperlink" Target="http://www.hardrock.com/cafes/manchester/" TargetMode="External"/><Relationship Id="rId133" Type="http://schemas.openxmlformats.org/officeDocument/2006/relationships/hyperlink" Target="http://www.hardrock.com/cafes/nice/" TargetMode="External"/><Relationship Id="rId154" Type="http://schemas.openxmlformats.org/officeDocument/2006/relationships/hyperlink" Target="http://www.hardrock.com/cafes/punta-cana/" TargetMode="External"/><Relationship Id="rId175" Type="http://schemas.openxmlformats.org/officeDocument/2006/relationships/hyperlink" Target="http://www.hardrock.com/cafes/tampa/" TargetMode="External"/><Relationship Id="rId196" Type="http://schemas.openxmlformats.org/officeDocument/2006/relationships/hyperlink" Target="http://www.hardrockhotelmacau.com/" TargetMode="External"/><Relationship Id="rId200" Type="http://schemas.openxmlformats.org/officeDocument/2006/relationships/hyperlink" Target="http://www.hardrock.com/cafes/penang/"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CF608"/>
  <sheetViews>
    <sheetView tabSelected="1" zoomScaleNormal="100" workbookViewId="0"/>
  </sheetViews>
  <sheetFormatPr baseColWidth="10" defaultRowHeight="12.75"/>
  <cols>
    <col min="1" max="1" width="8.7109375" style="60" customWidth="1"/>
    <col min="2" max="2" width="3.7109375" style="1" customWidth="1"/>
    <col min="3" max="3" width="8.7109375" style="1" customWidth="1"/>
    <col min="4" max="5" width="10.140625" style="1" bestFit="1" customWidth="1"/>
    <col min="6" max="6" width="3.7109375" style="1" customWidth="1"/>
    <col min="7" max="7" width="1.5703125" style="10" customWidth="1"/>
    <col min="8" max="8" width="4.28515625" style="1" customWidth="1"/>
    <col min="9" max="9" width="4.7109375" style="1" customWidth="1"/>
    <col min="10" max="10" width="31.7109375" style="1" bestFit="1" customWidth="1"/>
    <col min="11" max="11" width="10.42578125" style="1" customWidth="1"/>
    <col min="12" max="12" width="14.42578125" style="1" customWidth="1"/>
    <col min="13" max="13" width="10.42578125" style="1" customWidth="1"/>
    <col min="14" max="14" width="14.42578125" style="1" customWidth="1"/>
    <col min="15" max="15" width="10.42578125" style="1" customWidth="1"/>
    <col min="16" max="16" width="14.42578125" style="1" customWidth="1"/>
    <col min="17" max="17" width="10.42578125" style="1" customWidth="1"/>
    <col min="18" max="18" width="14.42578125" style="1" customWidth="1"/>
    <col min="19" max="19" width="10.42578125" style="1" customWidth="1"/>
    <col min="20" max="20" width="14.42578125" style="1" customWidth="1"/>
    <col min="21" max="21" width="10.42578125" style="1" customWidth="1"/>
    <col min="22" max="22" width="14.42578125" style="1" customWidth="1"/>
    <col min="23" max="23" width="10.42578125" style="1" customWidth="1"/>
    <col min="24" max="24" width="14.42578125" style="1" customWidth="1"/>
    <col min="25" max="25" width="10.42578125" style="1" customWidth="1"/>
    <col min="26" max="26" width="14.42578125" style="1" customWidth="1"/>
    <col min="27" max="27" width="10.42578125" style="1" customWidth="1"/>
    <col min="28" max="28" width="14.42578125" style="1" customWidth="1"/>
    <col min="29" max="29" width="10.42578125" style="1" customWidth="1"/>
    <col min="30" max="30" width="14.42578125" style="1" customWidth="1"/>
    <col min="31" max="31" width="10.42578125" style="1" customWidth="1"/>
    <col min="32" max="32" width="14.42578125" style="1" customWidth="1"/>
    <col min="33" max="33" width="10.42578125" style="1" customWidth="1"/>
    <col min="34" max="34" width="14.42578125" style="1" customWidth="1"/>
    <col min="35" max="35" width="10.140625" style="1" customWidth="1"/>
    <col min="36" max="36" width="14.42578125" style="1" customWidth="1"/>
    <col min="37" max="37" width="10.140625" style="1" customWidth="1"/>
    <col min="38" max="38" width="14.42578125" style="1" customWidth="1"/>
    <col min="39" max="39" width="10.140625" style="1" customWidth="1"/>
    <col min="40" max="40" width="14.42578125" style="1" customWidth="1"/>
    <col min="41" max="41" width="10.140625" style="1" customWidth="1"/>
    <col min="42" max="42" width="14.42578125" style="1" customWidth="1"/>
    <col min="43" max="43" width="10.140625" style="1" customWidth="1"/>
    <col min="44" max="44" width="14.42578125" style="1" customWidth="1"/>
    <col min="45" max="45" width="10.140625" style="1" customWidth="1"/>
    <col min="46" max="46" width="14.42578125" style="1" customWidth="1"/>
    <col min="47" max="47" width="10.140625" style="1" customWidth="1"/>
    <col min="48" max="48" width="14.42578125" style="1" customWidth="1"/>
    <col min="49" max="49" width="10.140625" style="1" customWidth="1"/>
    <col min="50" max="50" width="14.42578125" style="1" customWidth="1"/>
    <col min="51" max="51" width="10.140625" style="1" customWidth="1"/>
    <col min="52" max="52" width="14.42578125" style="1" customWidth="1"/>
    <col min="53" max="53" width="10.140625" style="1" customWidth="1"/>
    <col min="54" max="54" width="14.42578125" style="1" customWidth="1"/>
    <col min="55" max="55" width="10.140625" style="1" customWidth="1"/>
    <col min="56" max="56" width="14.42578125" style="1" customWidth="1"/>
    <col min="57" max="57" width="10.140625" style="1" bestFit="1" customWidth="1"/>
    <col min="58" max="58" width="14.42578125" style="1" bestFit="1" customWidth="1"/>
    <col min="59" max="59" width="10.140625" style="1" bestFit="1" customWidth="1"/>
    <col min="60" max="60" width="10.140625" style="3" bestFit="1" customWidth="1"/>
    <col min="61" max="61" width="16.7109375" style="3" customWidth="1"/>
    <col min="62" max="62" width="11.42578125" style="3"/>
    <col min="63" max="63" width="11.42578125" style="2" bestFit="1"/>
    <col min="64" max="65" width="5.5703125" style="2" customWidth="1"/>
    <col min="66" max="66" width="2.7109375" style="1" customWidth="1"/>
    <col min="67" max="67" width="11.42578125" style="1"/>
    <col min="68" max="68" width="32.85546875" style="1" bestFit="1" customWidth="1"/>
    <col min="69" max="16384" width="11.42578125" style="1"/>
  </cols>
  <sheetData>
    <row r="1" spans="1:84">
      <c r="A1" s="60" t="s">
        <v>64</v>
      </c>
      <c r="B1" s="157">
        <v>43282</v>
      </c>
      <c r="C1" s="1" t="s">
        <v>102</v>
      </c>
      <c r="D1" s="1" t="s">
        <v>1096</v>
      </c>
      <c r="E1" s="1" t="s">
        <v>1097</v>
      </c>
      <c r="F1" s="93" t="s">
        <v>1098</v>
      </c>
      <c r="G1" s="92"/>
      <c r="H1" s="1" t="s">
        <v>1008</v>
      </c>
      <c r="I1" s="1" t="s">
        <v>61</v>
      </c>
      <c r="J1" s="10" t="s">
        <v>767</v>
      </c>
      <c r="K1" s="186" t="s">
        <v>1360</v>
      </c>
      <c r="L1" s="10" t="s">
        <v>48</v>
      </c>
      <c r="M1" s="186" t="s">
        <v>1338</v>
      </c>
      <c r="N1" s="10" t="s">
        <v>48</v>
      </c>
      <c r="O1" s="186" t="s">
        <v>1317</v>
      </c>
      <c r="P1" s="10" t="s">
        <v>48</v>
      </c>
      <c r="Q1" s="186" t="s">
        <v>1305</v>
      </c>
      <c r="R1" s="10" t="s">
        <v>48</v>
      </c>
      <c r="S1" s="186" t="s">
        <v>1293</v>
      </c>
      <c r="T1" s="10" t="s">
        <v>48</v>
      </c>
      <c r="U1" s="186" t="s">
        <v>1287</v>
      </c>
      <c r="V1" s="10" t="s">
        <v>48</v>
      </c>
      <c r="W1" s="186" t="s">
        <v>1268</v>
      </c>
      <c r="X1" s="10" t="s">
        <v>48</v>
      </c>
      <c r="Y1" s="186" t="s">
        <v>1233</v>
      </c>
      <c r="Z1" s="10" t="s">
        <v>48</v>
      </c>
      <c r="AA1" s="186" t="s">
        <v>1222</v>
      </c>
      <c r="AB1" s="10" t="s">
        <v>48</v>
      </c>
      <c r="AC1" s="186" t="s">
        <v>1220</v>
      </c>
      <c r="AD1" s="10" t="s">
        <v>48</v>
      </c>
      <c r="AE1" s="186" t="s">
        <v>1151</v>
      </c>
      <c r="AF1" s="10" t="s">
        <v>48</v>
      </c>
      <c r="AG1" s="186" t="s">
        <v>1149</v>
      </c>
      <c r="AH1" s="10" t="s">
        <v>48</v>
      </c>
      <c r="AI1" s="186" t="s">
        <v>1125</v>
      </c>
      <c r="AJ1" s="10" t="s">
        <v>48</v>
      </c>
      <c r="AK1" s="90" t="s">
        <v>999</v>
      </c>
      <c r="AL1" s="10" t="s">
        <v>48</v>
      </c>
      <c r="AM1" s="90" t="s">
        <v>991</v>
      </c>
      <c r="AN1" s="10" t="s">
        <v>48</v>
      </c>
      <c r="AO1" s="90" t="s">
        <v>987</v>
      </c>
      <c r="AP1" s="10" t="s">
        <v>48</v>
      </c>
      <c r="AQ1" s="90" t="s">
        <v>981</v>
      </c>
      <c r="AR1" s="10" t="s">
        <v>48</v>
      </c>
      <c r="AS1" s="90" t="s">
        <v>979</v>
      </c>
      <c r="AT1" s="10" t="s">
        <v>48</v>
      </c>
      <c r="AU1" s="90" t="s">
        <v>975</v>
      </c>
      <c r="AV1" s="10" t="s">
        <v>48</v>
      </c>
      <c r="AW1" s="90" t="s">
        <v>956</v>
      </c>
      <c r="AX1" s="10" t="s">
        <v>48</v>
      </c>
      <c r="AY1" s="57" t="s">
        <v>952</v>
      </c>
      <c r="AZ1" s="10" t="s">
        <v>48</v>
      </c>
      <c r="BA1" s="57" t="s">
        <v>951</v>
      </c>
      <c r="BB1" s="10" t="s">
        <v>48</v>
      </c>
      <c r="BC1" s="57" t="s">
        <v>89</v>
      </c>
      <c r="BD1" s="10" t="s">
        <v>48</v>
      </c>
      <c r="BE1" s="57" t="s">
        <v>84</v>
      </c>
      <c r="BF1" s="10" t="s">
        <v>48</v>
      </c>
      <c r="BG1" s="57" t="s">
        <v>83</v>
      </c>
      <c r="BH1" s="10" t="s">
        <v>48</v>
      </c>
      <c r="BI1" s="57" t="s">
        <v>75</v>
      </c>
      <c r="BJ1" s="10" t="s">
        <v>48</v>
      </c>
      <c r="BK1" s="57" t="s">
        <v>70</v>
      </c>
      <c r="BL1" s="10" t="s">
        <v>48</v>
      </c>
      <c r="BM1" s="57" t="s">
        <v>62</v>
      </c>
      <c r="BN1" s="10" t="s">
        <v>48</v>
      </c>
      <c r="BO1" s="47" t="s">
        <v>56</v>
      </c>
      <c r="BP1" s="10" t="s">
        <v>48</v>
      </c>
      <c r="BQ1" s="47" t="s">
        <v>54</v>
      </c>
      <c r="BR1" s="10" t="s">
        <v>48</v>
      </c>
      <c r="BS1" s="47" t="s">
        <v>51</v>
      </c>
      <c r="BT1" s="10" t="s">
        <v>48</v>
      </c>
      <c r="BU1" s="41" t="s">
        <v>766</v>
      </c>
      <c r="BV1" s="10" t="s">
        <v>1002</v>
      </c>
      <c r="BW1" s="41" t="s">
        <v>765</v>
      </c>
      <c r="BX1" s="47" t="s">
        <v>50</v>
      </c>
      <c r="BY1" s="3" t="s">
        <v>744</v>
      </c>
      <c r="BZ1" s="7" t="s">
        <v>757</v>
      </c>
      <c r="CA1" s="5" t="s">
        <v>756</v>
      </c>
      <c r="CB1" s="2"/>
      <c r="CC1" s="2"/>
      <c r="CE1" s="1" t="s">
        <v>755</v>
      </c>
    </row>
    <row r="2" spans="1:84">
      <c r="A2" s="164"/>
      <c r="B2" s="1" t="s">
        <v>946</v>
      </c>
      <c r="C2" s="1" t="s">
        <v>100</v>
      </c>
      <c r="D2" s="171">
        <v>32827</v>
      </c>
      <c r="E2" s="166">
        <v>41656</v>
      </c>
      <c r="F2" s="165">
        <f>E2-D2</f>
        <v>8829</v>
      </c>
      <c r="G2" s="161"/>
      <c r="H2" s="87" t="s">
        <v>1006</v>
      </c>
      <c r="I2" s="87">
        <v>0</v>
      </c>
      <c r="J2" s="87" t="s">
        <v>195</v>
      </c>
      <c r="K2" s="315">
        <v>285</v>
      </c>
      <c r="L2" s="1">
        <f>K2-M2</f>
        <v>3</v>
      </c>
      <c r="M2" s="311">
        <v>282</v>
      </c>
      <c r="N2" s="1">
        <f>M2-O2</f>
        <v>0</v>
      </c>
      <c r="O2" s="308">
        <v>282</v>
      </c>
      <c r="P2" s="1">
        <f>O2-Q2</f>
        <v>0</v>
      </c>
      <c r="Q2" s="301">
        <v>282</v>
      </c>
      <c r="R2" s="1">
        <f>Q2-S2</f>
        <v>0</v>
      </c>
      <c r="S2" s="290">
        <v>282</v>
      </c>
      <c r="T2" s="1">
        <f>S2-U2</f>
        <v>0</v>
      </c>
      <c r="U2" s="282">
        <v>282</v>
      </c>
      <c r="V2" s="1">
        <f>U2-W2</f>
        <v>0</v>
      </c>
      <c r="W2" s="77">
        <v>282</v>
      </c>
      <c r="X2" s="1">
        <f>W2-Y2</f>
        <v>0</v>
      </c>
      <c r="Y2" s="265">
        <v>282</v>
      </c>
      <c r="Z2" s="1">
        <f>Y2-AA2</f>
        <v>0</v>
      </c>
      <c r="AA2" s="234">
        <v>282</v>
      </c>
      <c r="AB2" s="1">
        <f>AA2-AC2</f>
        <v>0</v>
      </c>
      <c r="AC2" s="227">
        <v>282</v>
      </c>
      <c r="AD2" s="1">
        <f>AC2-AE2</f>
        <v>-1</v>
      </c>
      <c r="AE2" s="63">
        <v>283</v>
      </c>
      <c r="AF2" s="1">
        <f>AE2-AG2</f>
        <v>0</v>
      </c>
      <c r="AG2" s="206">
        <v>283</v>
      </c>
      <c r="AH2" s="1">
        <f>AG2-AI2</f>
        <v>0</v>
      </c>
      <c r="AI2" s="63">
        <v>283</v>
      </c>
      <c r="AJ2" s="1">
        <f>AI2-AK2</f>
        <v>0</v>
      </c>
      <c r="AK2" s="63">
        <v>283</v>
      </c>
      <c r="AL2" s="1">
        <f>AK2-AM2</f>
        <v>0</v>
      </c>
      <c r="AM2" s="63">
        <v>283</v>
      </c>
      <c r="AN2" s="1">
        <f>AM2-AO2</f>
        <v>0</v>
      </c>
      <c r="AO2" s="63">
        <v>283</v>
      </c>
      <c r="AP2" s="1">
        <f>AO2-AQ2</f>
        <v>0</v>
      </c>
      <c r="AQ2" s="63">
        <v>283</v>
      </c>
      <c r="AR2" s="1">
        <f>AQ2-AS2</f>
        <v>0</v>
      </c>
      <c r="AS2" s="63">
        <v>283</v>
      </c>
      <c r="AT2" s="1">
        <f>AS2-AU2</f>
        <v>0</v>
      </c>
      <c r="AU2" s="63">
        <v>283</v>
      </c>
      <c r="AV2" s="1">
        <f>AU2-AW2</f>
        <v>0</v>
      </c>
      <c r="AW2" s="94">
        <v>283</v>
      </c>
      <c r="AX2" s="1">
        <f>AW2-AY2</f>
        <v>0</v>
      </c>
      <c r="AY2" s="63">
        <v>283</v>
      </c>
      <c r="AZ2" s="1">
        <f>AY2-BA2</f>
        <v>2</v>
      </c>
      <c r="BA2" s="63">
        <v>281</v>
      </c>
      <c r="BB2" s="1">
        <f>BA2-BC2</f>
        <v>0</v>
      </c>
      <c r="BC2" s="77">
        <v>281</v>
      </c>
      <c r="BD2" s="1">
        <f>BC2-BE2</f>
        <v>2</v>
      </c>
      <c r="BE2" s="63">
        <v>279</v>
      </c>
      <c r="BF2" s="1">
        <f>BE2-BG2</f>
        <v>0</v>
      </c>
      <c r="BG2" s="1">
        <v>279</v>
      </c>
      <c r="BH2" s="1">
        <f>BG2-BI2</f>
        <v>2</v>
      </c>
      <c r="BI2" s="1">
        <v>277</v>
      </c>
      <c r="BJ2" s="1">
        <f>BI2-BK2</f>
        <v>1</v>
      </c>
      <c r="BK2" s="10">
        <v>276</v>
      </c>
      <c r="BL2" s="1">
        <f>BK2-BM2</f>
        <v>4</v>
      </c>
      <c r="BM2" s="1">
        <v>272</v>
      </c>
      <c r="BN2" s="1">
        <f>BM2-BO2</f>
        <v>0</v>
      </c>
      <c r="BO2" s="1">
        <v>272</v>
      </c>
      <c r="BP2" s="1">
        <f>BO2-BQ2</f>
        <v>1</v>
      </c>
      <c r="BQ2" s="1">
        <v>271</v>
      </c>
      <c r="BR2" s="1">
        <f t="shared" ref="BR2:BR46" si="0">BQ2-BS2</f>
        <v>6</v>
      </c>
      <c r="BS2" s="1">
        <v>265</v>
      </c>
      <c r="BT2" s="1">
        <f t="shared" ref="BT2:BV93" si="1">BS2-BU2</f>
        <v>4</v>
      </c>
      <c r="BU2" s="1">
        <v>261</v>
      </c>
      <c r="BV2" s="1">
        <f t="shared" si="1"/>
        <v>1</v>
      </c>
      <c r="BW2" s="1">
        <v>260</v>
      </c>
      <c r="BX2" s="3">
        <v>262</v>
      </c>
      <c r="BY2" s="3">
        <v>258</v>
      </c>
      <c r="BZ2" s="7">
        <v>1</v>
      </c>
      <c r="CA2" s="5">
        <f t="shared" ref="CA2:CA44" si="2">BX2-BY2+BZ2</f>
        <v>5</v>
      </c>
      <c r="CB2" s="2"/>
      <c r="CC2" s="2"/>
      <c r="CE2" t="s">
        <v>327</v>
      </c>
      <c r="CF2" s="1" t="s">
        <v>328</v>
      </c>
    </row>
    <row r="3" spans="1:84">
      <c r="B3" s="1" t="s">
        <v>0</v>
      </c>
      <c r="C3" s="1" t="s">
        <v>100</v>
      </c>
      <c r="D3" s="171">
        <v>40340</v>
      </c>
      <c r="E3" s="166">
        <v>41467</v>
      </c>
      <c r="F3" s="165">
        <f>E3-D3</f>
        <v>1127</v>
      </c>
      <c r="G3" s="161"/>
      <c r="H3" s="87" t="s">
        <v>1006</v>
      </c>
      <c r="I3" s="87">
        <v>0</v>
      </c>
      <c r="J3" s="87" t="s">
        <v>762</v>
      </c>
      <c r="K3" s="315">
        <v>49</v>
      </c>
      <c r="L3" s="1">
        <f t="shared" ref="L3:L20" si="3">K3-M3</f>
        <v>1</v>
      </c>
      <c r="M3" s="311">
        <v>48</v>
      </c>
      <c r="N3" s="1">
        <f t="shared" ref="N3:N19" si="4">M3-O3</f>
        <v>0</v>
      </c>
      <c r="O3" s="308">
        <v>48</v>
      </c>
      <c r="P3" s="1">
        <f t="shared" ref="P3:P63" si="5">O3-Q3</f>
        <v>0</v>
      </c>
      <c r="Q3" s="301">
        <v>48</v>
      </c>
      <c r="R3" s="1">
        <f t="shared" ref="R3:R8" si="6">Q3-S3</f>
        <v>0</v>
      </c>
      <c r="S3" s="290">
        <v>48</v>
      </c>
      <c r="T3" s="1">
        <f t="shared" ref="T3:T71" si="7">S3-U3</f>
        <v>0</v>
      </c>
      <c r="U3" s="282">
        <v>48</v>
      </c>
      <c r="V3" s="1">
        <f t="shared" ref="V3:V71" si="8">U3-W3</f>
        <v>1</v>
      </c>
      <c r="W3" s="77">
        <v>47</v>
      </c>
      <c r="X3" s="1">
        <f t="shared" ref="X3:X66" si="9">W3-Y3</f>
        <v>0</v>
      </c>
      <c r="Y3" s="265">
        <v>47</v>
      </c>
      <c r="Z3" s="1">
        <f t="shared" ref="Z3:Z82" si="10">Y3-AA3</f>
        <v>0</v>
      </c>
      <c r="AA3" s="234">
        <v>47</v>
      </c>
      <c r="AB3" s="1">
        <f t="shared" ref="AB3:AB82" si="11">AA3-AC3</f>
        <v>0</v>
      </c>
      <c r="AC3" s="227">
        <v>47</v>
      </c>
      <c r="AD3" s="1">
        <f t="shared" ref="AD3:AD82" si="12">AC3-AE3</f>
        <v>0</v>
      </c>
      <c r="AE3" s="63">
        <v>47</v>
      </c>
      <c r="AF3" s="1">
        <f t="shared" ref="AF3:AF82" si="13">AE3-AG3</f>
        <v>0</v>
      </c>
      <c r="AG3" s="206">
        <v>47</v>
      </c>
      <c r="AH3" s="1">
        <f t="shared" ref="AH3:AH82" si="14">AG3-AI3</f>
        <v>0</v>
      </c>
      <c r="AI3" s="63">
        <v>47</v>
      </c>
      <c r="AJ3" s="1">
        <f t="shared" ref="AJ3:AJ82" si="15">AI3-AK3</f>
        <v>1</v>
      </c>
      <c r="AK3" s="63">
        <v>46</v>
      </c>
      <c r="AL3" s="1">
        <f t="shared" ref="AL3:AL82" si="16">AK3-AM3</f>
        <v>0</v>
      </c>
      <c r="AM3" s="63">
        <v>46</v>
      </c>
      <c r="AN3" s="1">
        <f t="shared" ref="AN3:AN4" si="17">AM3-AO3</f>
        <v>0</v>
      </c>
      <c r="AO3" s="63">
        <v>46</v>
      </c>
      <c r="AP3" s="1">
        <f t="shared" ref="AP3:AP86" si="18">AO3-AQ3</f>
        <v>0</v>
      </c>
      <c r="AQ3" s="63">
        <v>46</v>
      </c>
      <c r="AR3" s="1">
        <f>AQ3-AS3</f>
        <v>1</v>
      </c>
      <c r="AS3" s="63">
        <v>45</v>
      </c>
      <c r="AT3" s="1">
        <f>AS3-AU3</f>
        <v>1</v>
      </c>
      <c r="AU3" s="63">
        <v>44</v>
      </c>
      <c r="AV3" s="1">
        <f>AU3-AW3</f>
        <v>0</v>
      </c>
      <c r="AW3" s="94">
        <v>44</v>
      </c>
      <c r="AX3" s="1">
        <f t="shared" ref="AX3:AX90" si="19">AW3-AY3</f>
        <v>1</v>
      </c>
      <c r="AY3" s="63">
        <v>43</v>
      </c>
      <c r="AZ3" s="1">
        <f t="shared" ref="AZ3:AZ90" si="20">AY3-BA3</f>
        <v>1</v>
      </c>
      <c r="BA3" s="63">
        <v>42</v>
      </c>
      <c r="BB3" s="1">
        <f t="shared" ref="BB3:BF45" si="21">BA3-BC3</f>
        <v>-1</v>
      </c>
      <c r="BC3" s="77">
        <v>43</v>
      </c>
      <c r="BD3" s="1">
        <f t="shared" si="21"/>
        <v>4</v>
      </c>
      <c r="BE3" s="63">
        <v>39</v>
      </c>
      <c r="BF3" s="1">
        <f t="shared" si="21"/>
        <v>1</v>
      </c>
      <c r="BG3" s="1">
        <v>38</v>
      </c>
      <c r="BH3" s="1">
        <f t="shared" ref="BH3:BH91" si="22">BG3-BI3</f>
        <v>2</v>
      </c>
      <c r="BI3" s="1">
        <v>36</v>
      </c>
      <c r="BJ3" s="1">
        <f t="shared" ref="BJ3:BJ91" si="23">BI3-BK3</f>
        <v>1</v>
      </c>
      <c r="BK3" s="10">
        <v>35</v>
      </c>
      <c r="BL3" s="1">
        <f t="shared" ref="BL3:BL93" si="24">BK3-BM3</f>
        <v>6</v>
      </c>
      <c r="BM3" s="1">
        <v>29</v>
      </c>
      <c r="BN3" s="1">
        <f t="shared" ref="BN3:BP93" si="25">BM3-BO3</f>
        <v>2</v>
      </c>
      <c r="BO3" s="1">
        <v>27</v>
      </c>
      <c r="BP3" s="1">
        <f t="shared" si="25"/>
        <v>7</v>
      </c>
      <c r="BQ3" s="1">
        <v>20</v>
      </c>
      <c r="BR3" s="1">
        <f t="shared" si="0"/>
        <v>2</v>
      </c>
      <c r="BS3" s="1">
        <v>18</v>
      </c>
      <c r="BT3" s="1">
        <f t="shared" si="1"/>
        <v>6</v>
      </c>
      <c r="BU3" s="1">
        <v>12</v>
      </c>
      <c r="BV3" s="1">
        <f t="shared" si="1"/>
        <v>12</v>
      </c>
      <c r="BW3" s="1">
        <v>0</v>
      </c>
      <c r="BX3" s="3">
        <v>0</v>
      </c>
      <c r="BY3" s="3">
        <v>0</v>
      </c>
      <c r="BZ3" s="7"/>
      <c r="CA3" s="5">
        <f t="shared" si="2"/>
        <v>0</v>
      </c>
      <c r="CB3" s="2"/>
      <c r="CC3" s="2"/>
    </row>
    <row r="4" spans="1:84">
      <c r="A4" s="112">
        <f>(AL4+AN4)/((2*3))</f>
        <v>2</v>
      </c>
      <c r="B4" s="1" t="s">
        <v>0</v>
      </c>
      <c r="C4" s="93" t="s">
        <v>96</v>
      </c>
      <c r="D4" s="159">
        <v>41942</v>
      </c>
      <c r="E4" s="141"/>
      <c r="F4" s="158">
        <f t="shared" ref="F4" si="26">$B$1-D4</f>
        <v>1340</v>
      </c>
      <c r="G4" s="161"/>
      <c r="H4" s="143" t="s">
        <v>1006</v>
      </c>
      <c r="I4" s="1">
        <v>1</v>
      </c>
      <c r="J4" s="92" t="s">
        <v>988</v>
      </c>
      <c r="K4" s="315">
        <v>20</v>
      </c>
      <c r="L4" s="1">
        <f t="shared" si="3"/>
        <v>0</v>
      </c>
      <c r="M4" s="311">
        <v>20</v>
      </c>
      <c r="N4" s="1">
        <f t="shared" si="4"/>
        <v>0</v>
      </c>
      <c r="O4" s="308">
        <v>20</v>
      </c>
      <c r="P4" s="1">
        <f t="shared" si="5"/>
        <v>2</v>
      </c>
      <c r="Q4" s="301">
        <v>18</v>
      </c>
      <c r="R4" s="1">
        <f t="shared" si="6"/>
        <v>0</v>
      </c>
      <c r="S4" s="290">
        <v>18</v>
      </c>
      <c r="T4" s="1">
        <f t="shared" si="7"/>
        <v>0</v>
      </c>
      <c r="U4" s="282">
        <v>18</v>
      </c>
      <c r="V4" s="1">
        <f t="shared" si="8"/>
        <v>0</v>
      </c>
      <c r="W4" s="77">
        <v>18</v>
      </c>
      <c r="X4" s="1">
        <f t="shared" si="9"/>
        <v>1</v>
      </c>
      <c r="Y4" s="265">
        <v>17</v>
      </c>
      <c r="Z4" s="1">
        <f t="shared" si="10"/>
        <v>0</v>
      </c>
      <c r="AA4" s="234">
        <v>17</v>
      </c>
      <c r="AB4" s="1">
        <f t="shared" si="11"/>
        <v>0</v>
      </c>
      <c r="AC4" s="227">
        <v>17</v>
      </c>
      <c r="AD4" s="1">
        <f t="shared" si="12"/>
        <v>2</v>
      </c>
      <c r="AE4" s="63">
        <v>15</v>
      </c>
      <c r="AF4" s="1">
        <f t="shared" si="13"/>
        <v>1</v>
      </c>
      <c r="AG4" s="206">
        <v>14</v>
      </c>
      <c r="AH4" s="1">
        <f t="shared" si="14"/>
        <v>0</v>
      </c>
      <c r="AI4" s="63">
        <v>14</v>
      </c>
      <c r="AJ4" s="1">
        <f t="shared" si="15"/>
        <v>2</v>
      </c>
      <c r="AK4" s="63">
        <v>12</v>
      </c>
      <c r="AL4" s="1">
        <f t="shared" si="16"/>
        <v>0</v>
      </c>
      <c r="AM4" s="63">
        <v>12</v>
      </c>
      <c r="AN4" s="1">
        <f t="shared" si="17"/>
        <v>12</v>
      </c>
      <c r="AO4" s="88">
        <v>0</v>
      </c>
      <c r="AP4" s="84"/>
      <c r="AQ4" s="88"/>
      <c r="AR4" s="84"/>
      <c r="AS4" s="88"/>
      <c r="AT4" s="84"/>
      <c r="AU4" s="88"/>
      <c r="AV4" s="84"/>
      <c r="AW4" s="98"/>
      <c r="AX4" s="84"/>
      <c r="AY4" s="88"/>
      <c r="AZ4" s="84"/>
      <c r="BA4" s="88"/>
      <c r="BB4" s="84"/>
      <c r="BC4" s="83"/>
      <c r="BD4" s="84"/>
      <c r="BE4" s="88"/>
      <c r="BF4" s="84"/>
      <c r="BG4" s="84"/>
      <c r="BH4" s="84"/>
      <c r="BI4" s="84"/>
      <c r="BJ4" s="84"/>
      <c r="BK4" s="84"/>
      <c r="BL4" s="84"/>
      <c r="BM4" s="84"/>
      <c r="BN4" s="84"/>
      <c r="BO4" s="84"/>
      <c r="BP4" s="84"/>
      <c r="BQ4" s="84"/>
      <c r="BR4" s="84"/>
      <c r="BS4" s="84"/>
      <c r="BT4" s="84"/>
      <c r="BU4" s="84"/>
      <c r="BV4" s="84"/>
      <c r="BW4" s="84"/>
      <c r="BX4" s="89"/>
      <c r="BY4" s="89"/>
      <c r="BZ4" s="7"/>
      <c r="CA4" s="5"/>
      <c r="CB4" s="2"/>
      <c r="CC4" s="2"/>
    </row>
    <row r="5" spans="1:84">
      <c r="B5" s="1" t="s">
        <v>1</v>
      </c>
      <c r="C5" s="1" t="s">
        <v>100</v>
      </c>
      <c r="D5" s="166">
        <v>35656</v>
      </c>
      <c r="E5" s="157">
        <v>36770</v>
      </c>
      <c r="F5" s="165">
        <f>E5-D5</f>
        <v>1114</v>
      </c>
      <c r="G5" s="161"/>
      <c r="H5" s="87" t="s">
        <v>1006</v>
      </c>
      <c r="I5" s="8">
        <v>0</v>
      </c>
      <c r="J5" s="46" t="s">
        <v>320</v>
      </c>
      <c r="K5" s="315">
        <v>7</v>
      </c>
      <c r="L5" s="1">
        <f t="shared" si="3"/>
        <v>0</v>
      </c>
      <c r="M5" s="311">
        <v>7</v>
      </c>
      <c r="N5" s="1">
        <f t="shared" si="4"/>
        <v>0</v>
      </c>
      <c r="O5" s="308">
        <v>7</v>
      </c>
      <c r="P5" s="1">
        <f t="shared" si="5"/>
        <v>0</v>
      </c>
      <c r="Q5" s="301">
        <v>7</v>
      </c>
      <c r="R5" s="1">
        <f t="shared" si="6"/>
        <v>0</v>
      </c>
      <c r="S5" s="290">
        <v>7</v>
      </c>
      <c r="T5" s="1">
        <f t="shared" si="7"/>
        <v>0</v>
      </c>
      <c r="U5" s="282">
        <v>7</v>
      </c>
      <c r="V5" s="1">
        <f t="shared" si="8"/>
        <v>0</v>
      </c>
      <c r="W5" s="77">
        <v>7</v>
      </c>
      <c r="X5" s="1">
        <f t="shared" si="9"/>
        <v>0</v>
      </c>
      <c r="Y5" s="265">
        <v>7</v>
      </c>
      <c r="Z5" s="1">
        <f t="shared" si="10"/>
        <v>0</v>
      </c>
      <c r="AA5" s="234">
        <v>7</v>
      </c>
      <c r="AB5" s="1">
        <f t="shared" si="11"/>
        <v>0</v>
      </c>
      <c r="AC5" s="227">
        <v>7</v>
      </c>
      <c r="AD5" s="1">
        <f t="shared" si="12"/>
        <v>0</v>
      </c>
      <c r="AE5" s="63">
        <v>7</v>
      </c>
      <c r="AF5" s="1">
        <f t="shared" si="13"/>
        <v>0</v>
      </c>
      <c r="AG5" s="206">
        <v>7</v>
      </c>
      <c r="AH5" s="1">
        <f t="shared" si="14"/>
        <v>0</v>
      </c>
      <c r="AI5" s="63">
        <v>7</v>
      </c>
      <c r="AJ5" s="1">
        <f t="shared" si="15"/>
        <v>0</v>
      </c>
      <c r="AK5" s="63">
        <v>7</v>
      </c>
      <c r="AL5" s="1">
        <f t="shared" si="16"/>
        <v>0</v>
      </c>
      <c r="AM5" s="63">
        <v>7</v>
      </c>
      <c r="AN5" s="1">
        <f t="shared" ref="AN5:AN88" si="27">AM5-AO5</f>
        <v>0</v>
      </c>
      <c r="AO5" s="63">
        <v>7</v>
      </c>
      <c r="AP5" s="1">
        <f t="shared" si="18"/>
        <v>0</v>
      </c>
      <c r="AQ5" s="63">
        <v>7</v>
      </c>
      <c r="AR5" s="1">
        <f>AQ5-AS5</f>
        <v>0</v>
      </c>
      <c r="AS5" s="63">
        <v>7</v>
      </c>
      <c r="AT5" s="1">
        <f>AS5-AU5</f>
        <v>0</v>
      </c>
      <c r="AU5" s="63">
        <v>7</v>
      </c>
      <c r="AV5" s="1">
        <f>AU5-AW5</f>
        <v>0</v>
      </c>
      <c r="AW5" s="94">
        <v>7</v>
      </c>
      <c r="AX5" s="1">
        <f t="shared" si="19"/>
        <v>0</v>
      </c>
      <c r="AY5" s="63">
        <v>7</v>
      </c>
      <c r="AZ5" s="1">
        <f t="shared" si="20"/>
        <v>0</v>
      </c>
      <c r="BA5" s="63">
        <v>7</v>
      </c>
      <c r="BB5" s="1">
        <f t="shared" si="21"/>
        <v>0</v>
      </c>
      <c r="BC5" s="77">
        <v>7</v>
      </c>
      <c r="BD5" s="1">
        <f t="shared" si="21"/>
        <v>0</v>
      </c>
      <c r="BE5" s="63">
        <v>7</v>
      </c>
      <c r="BF5" s="1">
        <f t="shared" si="21"/>
        <v>0</v>
      </c>
      <c r="BG5" s="1">
        <v>7</v>
      </c>
      <c r="BH5" s="1">
        <f t="shared" si="22"/>
        <v>0</v>
      </c>
      <c r="BI5" s="42">
        <v>7</v>
      </c>
      <c r="BJ5" s="1">
        <f t="shared" si="23"/>
        <v>0</v>
      </c>
      <c r="BK5" s="42">
        <v>7</v>
      </c>
      <c r="BL5" s="1">
        <f t="shared" si="24"/>
        <v>0</v>
      </c>
      <c r="BM5" s="1">
        <v>7</v>
      </c>
      <c r="BN5" s="1">
        <f t="shared" si="25"/>
        <v>0</v>
      </c>
      <c r="BO5" s="1">
        <v>7</v>
      </c>
      <c r="BP5" s="1">
        <f t="shared" si="25"/>
        <v>0</v>
      </c>
      <c r="BQ5" s="1">
        <v>7</v>
      </c>
      <c r="BR5" s="1">
        <f t="shared" si="0"/>
        <v>0</v>
      </c>
      <c r="BS5" s="1">
        <v>7</v>
      </c>
      <c r="BT5" s="1">
        <f t="shared" si="1"/>
        <v>0</v>
      </c>
      <c r="BU5" s="1">
        <v>7</v>
      </c>
      <c r="BV5" s="1">
        <f t="shared" si="1"/>
        <v>0</v>
      </c>
      <c r="BW5" s="1">
        <v>7</v>
      </c>
      <c r="BX5" s="3">
        <v>7</v>
      </c>
      <c r="BY5" s="3">
        <v>7</v>
      </c>
      <c r="BZ5" s="7"/>
      <c r="CA5" s="5">
        <f t="shared" si="2"/>
        <v>0</v>
      </c>
      <c r="CB5" s="2"/>
      <c r="CC5" s="2"/>
      <c r="CE5" t="s">
        <v>329</v>
      </c>
      <c r="CF5" s="1" t="s">
        <v>330</v>
      </c>
    </row>
    <row r="6" spans="1:84">
      <c r="A6" s="60">
        <f>(X6+Z6+AB6+AD6+AF6+AH6+AJ6+AL6+AN6+AP6+AR6+AT6+AV6+AX6+AZ6+BB6+BD6+BF6+BH6+BJ6+BL6+BN6+BP6+BR6+BT6+BV6)/((25*3)+1.5)</f>
        <v>3.2026143790849675</v>
      </c>
      <c r="B6" s="1" t="s">
        <v>2</v>
      </c>
      <c r="C6" s="1" t="s">
        <v>96</v>
      </c>
      <c r="D6" s="159">
        <v>36239</v>
      </c>
      <c r="E6" s="141"/>
      <c r="F6" s="158">
        <f t="shared" ref="F6" si="28">$B$1-D6</f>
        <v>7043</v>
      </c>
      <c r="G6" s="161"/>
      <c r="H6" s="138" t="s">
        <v>1007</v>
      </c>
      <c r="I6" s="1">
        <v>1</v>
      </c>
      <c r="J6" s="1" t="s">
        <v>149</v>
      </c>
      <c r="K6" s="315">
        <v>703</v>
      </c>
      <c r="L6" s="1">
        <f t="shared" si="3"/>
        <v>8</v>
      </c>
      <c r="M6" s="311">
        <v>695</v>
      </c>
      <c r="N6" s="1">
        <f t="shared" si="4"/>
        <v>7</v>
      </c>
      <c r="O6" s="308">
        <v>688</v>
      </c>
      <c r="P6" s="1">
        <f t="shared" si="5"/>
        <v>6</v>
      </c>
      <c r="Q6" s="301">
        <v>682</v>
      </c>
      <c r="R6" s="1">
        <f t="shared" si="6"/>
        <v>9</v>
      </c>
      <c r="S6" s="290">
        <v>673</v>
      </c>
      <c r="T6" s="1">
        <f t="shared" si="7"/>
        <v>17</v>
      </c>
      <c r="U6" s="282">
        <v>656</v>
      </c>
      <c r="V6" s="1">
        <f t="shared" si="8"/>
        <v>7</v>
      </c>
      <c r="W6" s="77">
        <v>649</v>
      </c>
      <c r="X6" s="1">
        <f t="shared" si="9"/>
        <v>5</v>
      </c>
      <c r="Y6" s="265">
        <v>644</v>
      </c>
      <c r="Z6" s="1">
        <f t="shared" si="10"/>
        <v>11</v>
      </c>
      <c r="AA6" s="234">
        <v>633</v>
      </c>
      <c r="AB6" s="1">
        <f t="shared" si="11"/>
        <v>10</v>
      </c>
      <c r="AC6" s="227">
        <v>623</v>
      </c>
      <c r="AD6" s="1">
        <f t="shared" si="12"/>
        <v>7</v>
      </c>
      <c r="AE6" s="63">
        <v>616</v>
      </c>
      <c r="AF6" s="1">
        <f t="shared" si="13"/>
        <v>5</v>
      </c>
      <c r="AG6" s="206">
        <v>611</v>
      </c>
      <c r="AH6" s="1">
        <f t="shared" si="14"/>
        <v>13</v>
      </c>
      <c r="AI6" s="63">
        <v>598</v>
      </c>
      <c r="AJ6" s="1">
        <f t="shared" si="15"/>
        <v>14</v>
      </c>
      <c r="AK6" s="63">
        <v>584</v>
      </c>
      <c r="AL6" s="1">
        <f t="shared" si="16"/>
        <v>16</v>
      </c>
      <c r="AM6" s="63">
        <v>568</v>
      </c>
      <c r="AN6" s="1">
        <f t="shared" si="27"/>
        <v>5</v>
      </c>
      <c r="AO6" s="63">
        <v>563</v>
      </c>
      <c r="AP6" s="1">
        <f t="shared" si="18"/>
        <v>6</v>
      </c>
      <c r="AQ6" s="63">
        <v>557</v>
      </c>
      <c r="AR6" s="1">
        <f>AQ6-AS6</f>
        <v>10</v>
      </c>
      <c r="AS6" s="63">
        <v>547</v>
      </c>
      <c r="AT6" s="1">
        <f>AS6-AU6</f>
        <v>14</v>
      </c>
      <c r="AU6" s="63">
        <v>533</v>
      </c>
      <c r="AV6" s="1">
        <f>AU6-AW6</f>
        <v>9</v>
      </c>
      <c r="AW6" s="94">
        <v>524</v>
      </c>
      <c r="AX6" s="1">
        <f t="shared" si="19"/>
        <v>6</v>
      </c>
      <c r="AY6" s="63">
        <v>518</v>
      </c>
      <c r="AZ6" s="1">
        <f t="shared" si="20"/>
        <v>14</v>
      </c>
      <c r="BA6" s="63">
        <v>504</v>
      </c>
      <c r="BB6" s="1">
        <f t="shared" si="21"/>
        <v>9</v>
      </c>
      <c r="BC6" s="77">
        <v>495</v>
      </c>
      <c r="BD6" s="1">
        <f t="shared" si="21"/>
        <v>2</v>
      </c>
      <c r="BE6" s="63">
        <v>493</v>
      </c>
      <c r="BF6" s="1">
        <f t="shared" si="21"/>
        <v>6</v>
      </c>
      <c r="BG6" s="1">
        <v>487</v>
      </c>
      <c r="BH6" s="1">
        <f t="shared" si="22"/>
        <v>17</v>
      </c>
      <c r="BI6" s="1">
        <v>470</v>
      </c>
      <c r="BJ6" s="1">
        <f t="shared" si="23"/>
        <v>16</v>
      </c>
      <c r="BK6" s="10">
        <v>454</v>
      </c>
      <c r="BL6" s="1">
        <f t="shared" si="24"/>
        <v>2</v>
      </c>
      <c r="BM6" s="1">
        <v>452</v>
      </c>
      <c r="BN6" s="1">
        <f t="shared" si="25"/>
        <v>7</v>
      </c>
      <c r="BO6" s="1">
        <v>445</v>
      </c>
      <c r="BP6" s="1">
        <f t="shared" si="25"/>
        <v>11</v>
      </c>
      <c r="BQ6" s="1">
        <v>434</v>
      </c>
      <c r="BR6" s="1">
        <f t="shared" si="0"/>
        <v>10</v>
      </c>
      <c r="BS6" s="1">
        <v>424</v>
      </c>
      <c r="BT6" s="1">
        <f t="shared" si="1"/>
        <v>11</v>
      </c>
      <c r="BU6" s="1">
        <v>413</v>
      </c>
      <c r="BV6" s="1">
        <f t="shared" si="1"/>
        <v>9</v>
      </c>
      <c r="BW6" s="1">
        <v>404</v>
      </c>
      <c r="BX6" s="3">
        <v>423</v>
      </c>
      <c r="BY6" s="3">
        <v>404</v>
      </c>
      <c r="BZ6" s="7"/>
      <c r="CA6" s="5">
        <f t="shared" si="2"/>
        <v>19</v>
      </c>
      <c r="CB6" s="2"/>
      <c r="CC6" s="2"/>
      <c r="CE6" t="s">
        <v>331</v>
      </c>
      <c r="CF6" s="1" t="s">
        <v>332</v>
      </c>
    </row>
    <row r="7" spans="1:84">
      <c r="A7" s="112">
        <f>(AL7+AN7+AP7+AR7)/((4*3))</f>
        <v>3.4166666666666665</v>
      </c>
      <c r="B7" s="1" t="s">
        <v>801</v>
      </c>
      <c r="C7" s="93" t="s">
        <v>96</v>
      </c>
      <c r="D7" s="159">
        <v>41818</v>
      </c>
      <c r="E7" s="141"/>
      <c r="F7" s="158">
        <f t="shared" ref="F7" si="29">$B$1-D7</f>
        <v>1464</v>
      </c>
      <c r="G7" s="161"/>
      <c r="H7" s="139" t="s">
        <v>1007</v>
      </c>
      <c r="I7" s="1">
        <v>1</v>
      </c>
      <c r="J7" s="92" t="s">
        <v>957</v>
      </c>
      <c r="K7" s="315">
        <v>143</v>
      </c>
      <c r="L7" s="1">
        <f t="shared" si="3"/>
        <v>8</v>
      </c>
      <c r="M7" s="311">
        <v>135</v>
      </c>
      <c r="N7" s="1">
        <f t="shared" si="4"/>
        <v>5</v>
      </c>
      <c r="O7" s="308">
        <v>130</v>
      </c>
      <c r="P7" s="1">
        <f t="shared" si="5"/>
        <v>3</v>
      </c>
      <c r="Q7" s="301">
        <v>127</v>
      </c>
      <c r="R7" s="1">
        <f t="shared" si="6"/>
        <v>14</v>
      </c>
      <c r="S7" s="290">
        <v>113</v>
      </c>
      <c r="T7" s="1">
        <f t="shared" si="7"/>
        <v>4</v>
      </c>
      <c r="U7" s="282">
        <v>109</v>
      </c>
      <c r="V7" s="1">
        <f t="shared" si="8"/>
        <v>6</v>
      </c>
      <c r="W7" s="77">
        <v>103</v>
      </c>
      <c r="X7" s="1">
        <f t="shared" si="9"/>
        <v>2</v>
      </c>
      <c r="Y7" s="265">
        <v>101</v>
      </c>
      <c r="Z7" s="1">
        <f t="shared" si="10"/>
        <v>7</v>
      </c>
      <c r="AA7" s="234">
        <v>94</v>
      </c>
      <c r="AB7" s="1">
        <f t="shared" si="11"/>
        <v>15</v>
      </c>
      <c r="AC7" s="227">
        <v>79</v>
      </c>
      <c r="AD7" s="1">
        <f t="shared" si="12"/>
        <v>12</v>
      </c>
      <c r="AE7" s="63">
        <v>67</v>
      </c>
      <c r="AF7" s="1">
        <f t="shared" si="13"/>
        <v>6</v>
      </c>
      <c r="AG7" s="206">
        <v>61</v>
      </c>
      <c r="AH7" s="1">
        <f t="shared" si="14"/>
        <v>3</v>
      </c>
      <c r="AI7" s="63">
        <v>58</v>
      </c>
      <c r="AJ7" s="1">
        <f t="shared" si="15"/>
        <v>17</v>
      </c>
      <c r="AK7" s="63">
        <v>41</v>
      </c>
      <c r="AL7" s="1">
        <f t="shared" si="16"/>
        <v>8</v>
      </c>
      <c r="AM7" s="63">
        <v>33</v>
      </c>
      <c r="AN7" s="1">
        <f t="shared" si="27"/>
        <v>3</v>
      </c>
      <c r="AO7" s="63">
        <v>30</v>
      </c>
      <c r="AP7" s="1">
        <f t="shared" si="18"/>
        <v>16</v>
      </c>
      <c r="AQ7" s="63">
        <v>14</v>
      </c>
      <c r="AR7" s="1">
        <f>AQ7-AS7</f>
        <v>14</v>
      </c>
      <c r="AS7" s="135">
        <v>0</v>
      </c>
      <c r="AT7" s="84"/>
      <c r="AU7" s="84"/>
      <c r="AV7" s="84"/>
      <c r="AW7" s="84"/>
      <c r="AX7" s="84"/>
      <c r="AY7" s="84"/>
      <c r="AZ7" s="84"/>
      <c r="BA7" s="84"/>
      <c r="BB7" s="84"/>
      <c r="BC7" s="91"/>
      <c r="BD7" s="84"/>
      <c r="BE7" s="84"/>
      <c r="BF7" s="84"/>
      <c r="BG7" s="84"/>
      <c r="BH7" s="84"/>
      <c r="BI7" s="84"/>
      <c r="BJ7" s="84"/>
      <c r="BK7" s="84"/>
      <c r="BL7" s="84"/>
      <c r="BM7" s="84"/>
      <c r="BN7" s="84"/>
      <c r="BO7" s="84"/>
      <c r="BP7" s="84"/>
      <c r="BQ7" s="84"/>
      <c r="BR7" s="84"/>
      <c r="BS7" s="84"/>
      <c r="BT7" s="84"/>
      <c r="BU7" s="84"/>
      <c r="BV7" s="84"/>
      <c r="BW7" s="84"/>
      <c r="BX7" s="89"/>
      <c r="BY7" s="89"/>
      <c r="BZ7" s="7"/>
      <c r="CA7" s="5"/>
      <c r="CB7" s="2"/>
      <c r="CC7" s="2"/>
      <c r="CE7"/>
    </row>
    <row r="8" spans="1:84">
      <c r="A8" s="112">
        <f>(AL8+AN8+AP8+AR8+AT8+AV8+AX8)/((7*3))</f>
        <v>0.95238095238095233</v>
      </c>
      <c r="B8" s="1" t="s">
        <v>2</v>
      </c>
      <c r="C8" s="1" t="s">
        <v>96</v>
      </c>
      <c r="D8" s="159">
        <v>41518</v>
      </c>
      <c r="E8" s="141"/>
      <c r="F8" s="158">
        <f t="shared" ref="F8" si="30">$B$1-D8</f>
        <v>1764</v>
      </c>
      <c r="G8" s="161"/>
      <c r="H8" s="203" t="s">
        <v>1143</v>
      </c>
      <c r="I8" s="1">
        <v>1</v>
      </c>
      <c r="J8" s="1" t="s">
        <v>955</v>
      </c>
      <c r="K8" s="315">
        <v>21</v>
      </c>
      <c r="L8" s="1">
        <f t="shared" si="3"/>
        <v>0</v>
      </c>
      <c r="M8" s="311">
        <v>21</v>
      </c>
      <c r="N8" s="1">
        <f t="shared" si="4"/>
        <v>0</v>
      </c>
      <c r="O8" s="308">
        <v>21</v>
      </c>
      <c r="P8" s="1">
        <f t="shared" si="5"/>
        <v>0</v>
      </c>
      <c r="Q8" s="301">
        <v>21</v>
      </c>
      <c r="R8" s="1">
        <f t="shared" si="6"/>
        <v>0</v>
      </c>
      <c r="S8" s="290">
        <v>21</v>
      </c>
      <c r="T8" s="1">
        <f t="shared" si="7"/>
        <v>0</v>
      </c>
      <c r="U8" s="282">
        <v>21</v>
      </c>
      <c r="V8" s="1">
        <f t="shared" si="8"/>
        <v>1</v>
      </c>
      <c r="W8" s="77">
        <v>20</v>
      </c>
      <c r="X8" s="1">
        <f t="shared" si="9"/>
        <v>0</v>
      </c>
      <c r="Y8" s="265">
        <v>20</v>
      </c>
      <c r="Z8" s="1">
        <f t="shared" si="10"/>
        <v>0</v>
      </c>
      <c r="AA8" s="234">
        <v>20</v>
      </c>
      <c r="AB8" s="1">
        <f t="shared" si="11"/>
        <v>0</v>
      </c>
      <c r="AC8" s="227">
        <v>20</v>
      </c>
      <c r="AD8" s="1">
        <f t="shared" si="12"/>
        <v>0</v>
      </c>
      <c r="AE8" s="63">
        <v>20</v>
      </c>
      <c r="AF8" s="1">
        <f t="shared" si="13"/>
        <v>0</v>
      </c>
      <c r="AG8" s="206">
        <v>20</v>
      </c>
      <c r="AH8" s="1">
        <f t="shared" si="14"/>
        <v>0</v>
      </c>
      <c r="AI8" s="63">
        <v>20</v>
      </c>
      <c r="AJ8" s="1">
        <f t="shared" si="15"/>
        <v>0</v>
      </c>
      <c r="AK8" s="63">
        <v>20</v>
      </c>
      <c r="AL8" s="1">
        <f t="shared" si="16"/>
        <v>1</v>
      </c>
      <c r="AM8" s="63">
        <v>19</v>
      </c>
      <c r="AN8" s="1">
        <f t="shared" si="27"/>
        <v>2</v>
      </c>
      <c r="AO8" s="63">
        <v>17</v>
      </c>
      <c r="AP8" s="1">
        <f t="shared" si="18"/>
        <v>1</v>
      </c>
      <c r="AQ8" s="63">
        <v>16</v>
      </c>
      <c r="AR8" s="1">
        <f t="shared" ref="AR8:AR91" si="31">AQ8-AS8</f>
        <v>0</v>
      </c>
      <c r="AS8" s="63">
        <v>16</v>
      </c>
      <c r="AT8" s="1">
        <f t="shared" ref="AT8:AT91" si="32">AS8-AU8</f>
        <v>6</v>
      </c>
      <c r="AU8" s="63">
        <v>10</v>
      </c>
      <c r="AV8" s="1">
        <f t="shared" ref="AV8:AV90" si="33">AU8-AW8</f>
        <v>7</v>
      </c>
      <c r="AW8" s="94">
        <v>3</v>
      </c>
      <c r="AX8" s="1">
        <f t="shared" si="19"/>
        <v>3</v>
      </c>
      <c r="AY8" s="88">
        <v>0</v>
      </c>
      <c r="AZ8" s="84"/>
      <c r="BA8" s="88"/>
      <c r="BB8" s="84"/>
      <c r="BC8" s="83"/>
      <c r="BD8" s="84"/>
      <c r="BE8" s="88"/>
      <c r="BF8" s="84"/>
      <c r="BG8" s="84"/>
      <c r="BH8" s="84"/>
      <c r="BI8" s="84"/>
      <c r="BJ8" s="84"/>
      <c r="BK8" s="84"/>
      <c r="BL8" s="84"/>
      <c r="BM8" s="84"/>
      <c r="BN8" s="84"/>
      <c r="BO8" s="84"/>
      <c r="BP8" s="84"/>
      <c r="BQ8" s="84"/>
      <c r="BR8" s="84"/>
      <c r="BS8" s="84"/>
      <c r="BT8" s="84"/>
      <c r="BU8" s="84"/>
      <c r="BV8" s="84"/>
      <c r="BW8" s="84"/>
      <c r="BX8" s="89"/>
      <c r="BY8" s="89"/>
      <c r="BZ8" s="7"/>
      <c r="CA8" s="5">
        <f>BX8-BY8+BZ8</f>
        <v>0</v>
      </c>
      <c r="CB8" s="2"/>
      <c r="CC8" s="2"/>
      <c r="CE8"/>
    </row>
    <row r="9" spans="1:84">
      <c r="A9" s="112">
        <f>(R9)/((1*3))</f>
        <v>4</v>
      </c>
      <c r="B9" s="1" t="s">
        <v>801</v>
      </c>
      <c r="C9" s="1" t="s">
        <v>96</v>
      </c>
      <c r="D9" s="159">
        <v>42940</v>
      </c>
      <c r="E9" s="141"/>
      <c r="F9" s="158">
        <f t="shared" ref="F9" si="34">$B$1-D9</f>
        <v>342</v>
      </c>
      <c r="H9" s="1" t="s">
        <v>1006</v>
      </c>
      <c r="I9" s="1">
        <v>1</v>
      </c>
      <c r="J9" s="10" t="s">
        <v>1302</v>
      </c>
      <c r="K9" s="315">
        <v>14</v>
      </c>
      <c r="L9" s="1">
        <f t="shared" si="3"/>
        <v>0</v>
      </c>
      <c r="M9" s="311">
        <v>14</v>
      </c>
      <c r="N9" s="1">
        <f t="shared" si="4"/>
        <v>1</v>
      </c>
      <c r="O9" s="308">
        <v>13</v>
      </c>
      <c r="P9" s="1">
        <f t="shared" si="5"/>
        <v>1</v>
      </c>
      <c r="Q9" s="301">
        <v>12</v>
      </c>
      <c r="R9" s="1">
        <f t="shared" ref="R9" si="35">Q9-S9</f>
        <v>12</v>
      </c>
      <c r="S9" s="84"/>
      <c r="T9" s="84"/>
      <c r="U9" s="289"/>
      <c r="V9" s="84"/>
      <c r="W9" s="83"/>
      <c r="X9" s="84"/>
      <c r="Y9" s="84"/>
      <c r="Z9" s="84"/>
      <c r="AA9" s="84"/>
      <c r="AB9" s="84"/>
      <c r="AC9" s="84"/>
      <c r="AD9" s="84"/>
      <c r="AE9" s="88"/>
      <c r="AF9" s="84"/>
      <c r="AG9" s="88"/>
      <c r="AH9" s="84"/>
      <c r="AI9" s="88"/>
      <c r="AJ9" s="84"/>
      <c r="AK9" s="88"/>
      <c r="AL9" s="84"/>
      <c r="AM9" s="88"/>
      <c r="AN9" s="84"/>
      <c r="AO9" s="88"/>
      <c r="AP9" s="84"/>
      <c r="AQ9" s="84"/>
      <c r="AR9" s="84"/>
      <c r="AS9" s="84"/>
      <c r="AT9" s="84"/>
      <c r="AU9" s="84"/>
      <c r="AV9" s="84"/>
      <c r="AW9" s="84"/>
      <c r="AX9" s="84"/>
      <c r="AY9" s="84"/>
      <c r="AZ9" s="84"/>
      <c r="BA9" s="84"/>
      <c r="BB9" s="84"/>
      <c r="BC9" s="91"/>
      <c r="BD9" s="84"/>
      <c r="BE9" s="84"/>
      <c r="BF9" s="84"/>
      <c r="BG9" s="84"/>
      <c r="BH9" s="84"/>
      <c r="BI9" s="84"/>
      <c r="BJ9" s="84"/>
      <c r="BK9" s="84"/>
      <c r="BL9" s="84"/>
      <c r="BM9" s="84"/>
      <c r="BN9" s="84"/>
      <c r="BO9" s="84"/>
      <c r="BP9" s="84"/>
      <c r="BQ9" s="84"/>
      <c r="BR9" s="84"/>
      <c r="BS9" s="84"/>
      <c r="BT9" s="84"/>
      <c r="BU9" s="84"/>
      <c r="BV9" s="84"/>
      <c r="BW9" s="84"/>
      <c r="BX9" s="89"/>
      <c r="BY9" s="89"/>
      <c r="BZ9" s="7"/>
      <c r="CA9" s="5"/>
      <c r="CB9" s="2"/>
      <c r="CC9" s="2"/>
      <c r="CE9"/>
    </row>
    <row r="10" spans="1:84">
      <c r="A10" s="112">
        <f>(AL10+AN10+AP10+AR10)/((4*3))</f>
        <v>1.4166666666666667</v>
      </c>
      <c r="B10" s="1" t="s">
        <v>2</v>
      </c>
      <c r="C10" s="93" t="s">
        <v>96</v>
      </c>
      <c r="D10" s="159">
        <v>41810</v>
      </c>
      <c r="E10" s="141"/>
      <c r="F10" s="158">
        <f t="shared" ref="F10:F13" si="36">$B$1-D10</f>
        <v>1472</v>
      </c>
      <c r="G10" s="161"/>
      <c r="H10" s="61" t="s">
        <v>1006</v>
      </c>
      <c r="I10" s="1">
        <v>1</v>
      </c>
      <c r="J10" s="93" t="s">
        <v>982</v>
      </c>
      <c r="K10" s="315">
        <v>46</v>
      </c>
      <c r="L10" s="1">
        <f t="shared" si="3"/>
        <v>0</v>
      </c>
      <c r="M10" s="311">
        <v>46</v>
      </c>
      <c r="N10" s="1">
        <f t="shared" si="4"/>
        <v>1</v>
      </c>
      <c r="O10" s="308">
        <v>45</v>
      </c>
      <c r="P10" s="1">
        <f t="shared" si="5"/>
        <v>4</v>
      </c>
      <c r="Q10" s="301">
        <v>41</v>
      </c>
      <c r="R10" s="1">
        <f t="shared" ref="R10:R77" si="37">Q10-S10</f>
        <v>4</v>
      </c>
      <c r="S10" s="290">
        <v>37</v>
      </c>
      <c r="T10" s="1">
        <f t="shared" si="7"/>
        <v>4</v>
      </c>
      <c r="U10" s="282">
        <v>33</v>
      </c>
      <c r="V10" s="1">
        <f t="shared" si="8"/>
        <v>1</v>
      </c>
      <c r="W10" s="77">
        <v>32</v>
      </c>
      <c r="X10" s="1">
        <f t="shared" si="9"/>
        <v>2</v>
      </c>
      <c r="Y10" s="265">
        <v>30</v>
      </c>
      <c r="Z10" s="1">
        <f t="shared" si="10"/>
        <v>5</v>
      </c>
      <c r="AA10" s="234">
        <v>25</v>
      </c>
      <c r="AB10" s="1">
        <f t="shared" si="11"/>
        <v>-1</v>
      </c>
      <c r="AC10" s="227">
        <v>26</v>
      </c>
      <c r="AD10" s="1">
        <f t="shared" si="12"/>
        <v>4</v>
      </c>
      <c r="AE10" s="63">
        <v>22</v>
      </c>
      <c r="AF10" s="1">
        <f t="shared" si="13"/>
        <v>3</v>
      </c>
      <c r="AG10" s="206">
        <v>19</v>
      </c>
      <c r="AH10" s="1">
        <f t="shared" si="14"/>
        <v>0</v>
      </c>
      <c r="AI10" s="63">
        <v>19</v>
      </c>
      <c r="AJ10" s="1">
        <f t="shared" si="15"/>
        <v>2</v>
      </c>
      <c r="AK10" s="63">
        <v>17</v>
      </c>
      <c r="AL10" s="1">
        <f t="shared" si="16"/>
        <v>2</v>
      </c>
      <c r="AM10" s="63">
        <v>15</v>
      </c>
      <c r="AN10" s="1">
        <f t="shared" si="27"/>
        <v>5</v>
      </c>
      <c r="AO10" s="63">
        <v>10</v>
      </c>
      <c r="AP10" s="1">
        <f t="shared" si="18"/>
        <v>10</v>
      </c>
      <c r="AQ10" s="63">
        <v>0</v>
      </c>
      <c r="AR10" s="1">
        <v>0</v>
      </c>
      <c r="AS10" s="88">
        <v>0</v>
      </c>
      <c r="AT10" s="84"/>
      <c r="AU10" s="88"/>
      <c r="AV10" s="84"/>
      <c r="AW10" s="98"/>
      <c r="AX10" s="84"/>
      <c r="AY10" s="88"/>
      <c r="AZ10" s="84"/>
      <c r="BA10" s="88"/>
      <c r="BB10" s="84"/>
      <c r="BC10" s="83"/>
      <c r="BD10" s="84"/>
      <c r="BE10" s="88"/>
      <c r="BF10" s="84"/>
      <c r="BG10" s="84"/>
      <c r="BH10" s="84"/>
      <c r="BI10" s="84"/>
      <c r="BJ10" s="84"/>
      <c r="BK10" s="84"/>
      <c r="BL10" s="84"/>
      <c r="BM10" s="84"/>
      <c r="BN10" s="84"/>
      <c r="BO10" s="84"/>
      <c r="BP10" s="84"/>
      <c r="BQ10" s="84"/>
      <c r="BR10" s="84"/>
      <c r="BS10" s="84"/>
      <c r="BT10" s="84"/>
      <c r="BU10" s="84"/>
      <c r="BV10" s="84"/>
      <c r="BW10" s="84"/>
      <c r="BX10" s="89"/>
      <c r="BY10" s="89"/>
      <c r="BZ10" s="7"/>
      <c r="CA10" s="5">
        <f>BX10-BY10+BZ10</f>
        <v>0</v>
      </c>
      <c r="CB10" s="2"/>
      <c r="CC10" s="2"/>
      <c r="CE10"/>
    </row>
    <row r="11" spans="1:84">
      <c r="A11" s="112">
        <f>(R11)/((1*3))</f>
        <v>0</v>
      </c>
      <c r="B11" s="1" t="s">
        <v>801</v>
      </c>
      <c r="C11" s="1" t="s">
        <v>96</v>
      </c>
      <c r="D11" s="159">
        <v>43159</v>
      </c>
      <c r="E11" s="141"/>
      <c r="F11" s="158">
        <f t="shared" si="36"/>
        <v>123</v>
      </c>
      <c r="H11" s="1" t="s">
        <v>1006</v>
      </c>
      <c r="I11" s="1">
        <v>1</v>
      </c>
      <c r="J11" s="10" t="s">
        <v>1354</v>
      </c>
      <c r="K11" s="315">
        <v>2</v>
      </c>
      <c r="L11" s="1">
        <f t="shared" si="3"/>
        <v>0</v>
      </c>
      <c r="M11" s="311">
        <v>2</v>
      </c>
      <c r="N11" s="1">
        <f t="shared" ref="N11" si="38">M11-O11</f>
        <v>2</v>
      </c>
      <c r="O11" s="289"/>
      <c r="P11" s="84"/>
      <c r="Q11" s="289"/>
      <c r="R11" s="84"/>
      <c r="S11" s="84"/>
      <c r="T11" s="84"/>
      <c r="U11" s="289"/>
      <c r="V11" s="84"/>
      <c r="W11" s="83"/>
      <c r="X11" s="84"/>
      <c r="Y11" s="84"/>
      <c r="Z11" s="84"/>
      <c r="AA11" s="84"/>
      <c r="AB11" s="84"/>
      <c r="AC11" s="84"/>
      <c r="AD11" s="84"/>
      <c r="AE11" s="88"/>
      <c r="AF11" s="84"/>
      <c r="AG11" s="88"/>
      <c r="AH11" s="84"/>
      <c r="AI11" s="88"/>
      <c r="AJ11" s="84"/>
      <c r="AK11" s="88"/>
      <c r="AL11" s="84"/>
      <c r="AM11" s="88"/>
      <c r="AN11" s="84"/>
      <c r="AO11" s="88"/>
      <c r="AP11" s="84"/>
      <c r="AQ11" s="84"/>
      <c r="AR11" s="84"/>
      <c r="AS11" s="84"/>
      <c r="AT11" s="84"/>
      <c r="AU11" s="84"/>
      <c r="AV11" s="84"/>
      <c r="AW11" s="84"/>
      <c r="AX11" s="84"/>
      <c r="AY11" s="84"/>
      <c r="AZ11" s="84"/>
      <c r="BA11" s="84"/>
      <c r="BB11" s="84"/>
      <c r="BC11" s="91"/>
      <c r="BD11" s="84"/>
      <c r="BE11" s="84"/>
      <c r="BF11" s="84"/>
      <c r="BG11" s="84"/>
      <c r="BH11" s="84"/>
      <c r="BI11" s="84"/>
      <c r="BJ11" s="84"/>
      <c r="BK11" s="84"/>
      <c r="BL11" s="84"/>
      <c r="BM11" s="84"/>
      <c r="BN11" s="84"/>
      <c r="BO11" s="84"/>
      <c r="BP11" s="84"/>
      <c r="BQ11" s="84"/>
      <c r="BR11" s="84"/>
      <c r="BS11" s="84"/>
      <c r="BT11" s="84"/>
      <c r="BU11" s="84"/>
      <c r="BV11" s="84"/>
      <c r="BW11" s="84"/>
      <c r="BX11" s="89"/>
      <c r="BY11" s="89"/>
      <c r="BZ11" s="7"/>
      <c r="CA11" s="5"/>
      <c r="CB11" s="2"/>
      <c r="CC11" s="2"/>
      <c r="CE11"/>
    </row>
    <row r="12" spans="1:84">
      <c r="B12" s="1" t="s">
        <v>3</v>
      </c>
      <c r="C12" s="1" t="s">
        <v>100</v>
      </c>
      <c r="D12" s="166">
        <v>35942</v>
      </c>
      <c r="E12" s="166">
        <v>37295</v>
      </c>
      <c r="F12" s="165">
        <f>E12-D12</f>
        <v>1353</v>
      </c>
      <c r="G12" s="161"/>
      <c r="H12" s="155" t="s">
        <v>1006</v>
      </c>
      <c r="I12" s="8">
        <v>0</v>
      </c>
      <c r="J12" s="8" t="s">
        <v>295</v>
      </c>
      <c r="K12" s="315">
        <v>28</v>
      </c>
      <c r="L12" s="1">
        <f t="shared" si="3"/>
        <v>0</v>
      </c>
      <c r="M12" s="311">
        <v>28</v>
      </c>
      <c r="N12" s="1">
        <f t="shared" si="4"/>
        <v>0</v>
      </c>
      <c r="O12" s="308">
        <v>28</v>
      </c>
      <c r="P12" s="1">
        <f t="shared" si="5"/>
        <v>0</v>
      </c>
      <c r="Q12" s="301">
        <v>28</v>
      </c>
      <c r="R12" s="1">
        <f t="shared" si="37"/>
        <v>0</v>
      </c>
      <c r="S12" s="290">
        <v>28</v>
      </c>
      <c r="T12" s="1">
        <f t="shared" si="7"/>
        <v>0</v>
      </c>
      <c r="U12" s="282">
        <v>28</v>
      </c>
      <c r="V12" s="1">
        <f t="shared" si="8"/>
        <v>0</v>
      </c>
      <c r="W12" s="77">
        <v>28</v>
      </c>
      <c r="X12" s="1">
        <f t="shared" si="9"/>
        <v>0</v>
      </c>
      <c r="Y12" s="265">
        <v>28</v>
      </c>
      <c r="Z12" s="1">
        <f t="shared" si="10"/>
        <v>0</v>
      </c>
      <c r="AA12" s="234">
        <v>28</v>
      </c>
      <c r="AB12" s="1">
        <f t="shared" si="11"/>
        <v>0</v>
      </c>
      <c r="AC12" s="227">
        <v>28</v>
      </c>
      <c r="AD12" s="1">
        <f t="shared" si="12"/>
        <v>0</v>
      </c>
      <c r="AE12" s="63">
        <v>28</v>
      </c>
      <c r="AF12" s="1">
        <f t="shared" si="13"/>
        <v>0</v>
      </c>
      <c r="AG12" s="206">
        <v>28</v>
      </c>
      <c r="AH12" s="1">
        <f t="shared" si="14"/>
        <v>0</v>
      </c>
      <c r="AI12" s="63">
        <v>28</v>
      </c>
      <c r="AJ12" s="1">
        <f t="shared" si="15"/>
        <v>0</v>
      </c>
      <c r="AK12" s="63">
        <v>28</v>
      </c>
      <c r="AL12" s="1">
        <f t="shared" si="16"/>
        <v>0</v>
      </c>
      <c r="AM12" s="63">
        <v>28</v>
      </c>
      <c r="AN12" s="1">
        <f t="shared" si="27"/>
        <v>0</v>
      </c>
      <c r="AO12" s="63">
        <v>28</v>
      </c>
      <c r="AP12" s="1">
        <f t="shared" si="18"/>
        <v>0</v>
      </c>
      <c r="AQ12" s="63">
        <v>28</v>
      </c>
      <c r="AR12" s="1">
        <f t="shared" si="31"/>
        <v>0</v>
      </c>
      <c r="AS12" s="63">
        <v>28</v>
      </c>
      <c r="AT12" s="1">
        <f t="shared" si="32"/>
        <v>0</v>
      </c>
      <c r="AU12" s="63">
        <v>28</v>
      </c>
      <c r="AV12" s="1">
        <f t="shared" si="33"/>
        <v>0</v>
      </c>
      <c r="AW12" s="94">
        <v>28</v>
      </c>
      <c r="AX12" s="1">
        <f t="shared" si="19"/>
        <v>0</v>
      </c>
      <c r="AY12" s="63">
        <v>28</v>
      </c>
      <c r="AZ12" s="1">
        <f t="shared" si="20"/>
        <v>0</v>
      </c>
      <c r="BA12" s="63">
        <v>28</v>
      </c>
      <c r="BB12" s="1">
        <f t="shared" si="21"/>
        <v>0</v>
      </c>
      <c r="BC12" s="77">
        <v>28</v>
      </c>
      <c r="BD12" s="1">
        <f t="shared" si="21"/>
        <v>1</v>
      </c>
      <c r="BE12" s="63">
        <v>27</v>
      </c>
      <c r="BF12" s="1">
        <f t="shared" si="21"/>
        <v>0</v>
      </c>
      <c r="BG12" s="1">
        <v>27</v>
      </c>
      <c r="BH12" s="1">
        <f t="shared" si="22"/>
        <v>0</v>
      </c>
      <c r="BI12" s="10">
        <v>27</v>
      </c>
      <c r="BJ12" s="1">
        <f t="shared" si="23"/>
        <v>0</v>
      </c>
      <c r="BK12" s="10">
        <v>27</v>
      </c>
      <c r="BL12" s="1">
        <f t="shared" si="24"/>
        <v>0</v>
      </c>
      <c r="BM12" s="1">
        <v>27</v>
      </c>
      <c r="BN12" s="1">
        <f t="shared" si="25"/>
        <v>0</v>
      </c>
      <c r="BO12" s="1">
        <v>27</v>
      </c>
      <c r="BP12" s="1">
        <f t="shared" si="25"/>
        <v>0</v>
      </c>
      <c r="BQ12" s="1">
        <v>27</v>
      </c>
      <c r="BR12" s="1">
        <f t="shared" si="0"/>
        <v>0</v>
      </c>
      <c r="BS12" s="1">
        <v>27</v>
      </c>
      <c r="BT12" s="1">
        <f t="shared" si="1"/>
        <v>0</v>
      </c>
      <c r="BU12" s="1">
        <v>27</v>
      </c>
      <c r="BV12" s="1">
        <f t="shared" si="1"/>
        <v>0</v>
      </c>
      <c r="BW12" s="1">
        <v>27</v>
      </c>
      <c r="BX12" s="3">
        <v>27</v>
      </c>
      <c r="BY12" s="3">
        <v>27</v>
      </c>
      <c r="BZ12" s="7"/>
      <c r="CA12" s="5">
        <f t="shared" si="2"/>
        <v>0</v>
      </c>
      <c r="CB12" s="2"/>
      <c r="CC12" s="2"/>
      <c r="CE12" t="s">
        <v>333</v>
      </c>
      <c r="CF12" s="1" t="s">
        <v>334</v>
      </c>
    </row>
    <row r="13" spans="1:84">
      <c r="A13" s="112">
        <f>(AL13+AN13+AP13+AR13+AT13+AV13+AX13+AZ13+BB13+BD13+BF13+BH13+BJ13+BL13)/((14*3))</f>
        <v>0</v>
      </c>
      <c r="B13" s="1" t="s">
        <v>4</v>
      </c>
      <c r="C13" s="1" t="s">
        <v>96</v>
      </c>
      <c r="D13" s="159">
        <v>42812</v>
      </c>
      <c r="E13" s="141"/>
      <c r="F13" s="158">
        <f t="shared" si="36"/>
        <v>470</v>
      </c>
      <c r="G13" s="161"/>
      <c r="H13" s="139" t="s">
        <v>1007</v>
      </c>
      <c r="I13" s="10">
        <v>1</v>
      </c>
      <c r="J13" s="10" t="s">
        <v>307</v>
      </c>
      <c r="K13" s="315">
        <v>67</v>
      </c>
      <c r="L13" s="1">
        <f t="shared" si="3"/>
        <v>5</v>
      </c>
      <c r="M13" s="311">
        <v>62</v>
      </c>
      <c r="N13" s="1">
        <f t="shared" si="4"/>
        <v>4</v>
      </c>
      <c r="O13" s="308">
        <v>58</v>
      </c>
      <c r="P13" s="1">
        <f t="shared" si="5"/>
        <v>8</v>
      </c>
      <c r="Q13" s="301">
        <v>50</v>
      </c>
      <c r="R13" s="1">
        <f t="shared" si="37"/>
        <v>7</v>
      </c>
      <c r="S13" s="290">
        <v>43</v>
      </c>
      <c r="T13" s="1">
        <f t="shared" si="7"/>
        <v>11</v>
      </c>
      <c r="U13" s="282">
        <v>32</v>
      </c>
      <c r="V13" s="1">
        <f t="shared" si="8"/>
        <v>15</v>
      </c>
      <c r="W13" s="77">
        <v>17</v>
      </c>
      <c r="X13" s="1">
        <f t="shared" si="9"/>
        <v>0</v>
      </c>
      <c r="Y13" s="265">
        <v>17</v>
      </c>
      <c r="Z13" s="1">
        <f t="shared" si="10"/>
        <v>1</v>
      </c>
      <c r="AA13" s="234">
        <v>16</v>
      </c>
      <c r="AB13" s="1">
        <f t="shared" si="11"/>
        <v>0</v>
      </c>
      <c r="AC13" s="227">
        <v>16</v>
      </c>
      <c r="AD13" s="1">
        <f t="shared" si="12"/>
        <v>0</v>
      </c>
      <c r="AE13" s="63">
        <v>16</v>
      </c>
      <c r="AF13" s="1">
        <f t="shared" si="13"/>
        <v>0</v>
      </c>
      <c r="AG13" s="206">
        <v>16</v>
      </c>
      <c r="AH13" s="1">
        <f t="shared" si="14"/>
        <v>0</v>
      </c>
      <c r="AI13" s="63">
        <v>16</v>
      </c>
      <c r="AJ13" s="1">
        <f t="shared" si="15"/>
        <v>0</v>
      </c>
      <c r="AK13" s="63">
        <v>16</v>
      </c>
      <c r="AL13" s="1">
        <f t="shared" si="16"/>
        <v>0</v>
      </c>
      <c r="AM13" s="63">
        <v>16</v>
      </c>
      <c r="AN13" s="1">
        <f t="shared" si="27"/>
        <v>0</v>
      </c>
      <c r="AO13" s="63">
        <v>16</v>
      </c>
      <c r="AP13" s="1">
        <f t="shared" si="18"/>
        <v>0</v>
      </c>
      <c r="AQ13" s="63">
        <v>16</v>
      </c>
      <c r="AR13" s="1">
        <f t="shared" si="31"/>
        <v>0</v>
      </c>
      <c r="AS13" s="63">
        <v>16</v>
      </c>
      <c r="AT13" s="1">
        <f t="shared" si="32"/>
        <v>0</v>
      </c>
      <c r="AU13" s="63">
        <v>16</v>
      </c>
      <c r="AV13" s="1">
        <f t="shared" si="33"/>
        <v>0</v>
      </c>
      <c r="AW13" s="94">
        <v>16</v>
      </c>
      <c r="AX13" s="1">
        <f t="shared" si="19"/>
        <v>0</v>
      </c>
      <c r="AY13" s="63">
        <v>16</v>
      </c>
      <c r="AZ13" s="1">
        <f t="shared" si="20"/>
        <v>0</v>
      </c>
      <c r="BA13" s="63">
        <v>16</v>
      </c>
      <c r="BB13" s="1">
        <f t="shared" si="21"/>
        <v>0</v>
      </c>
      <c r="BC13" s="77">
        <v>16</v>
      </c>
      <c r="BD13" s="1">
        <f t="shared" si="21"/>
        <v>0</v>
      </c>
      <c r="BE13" s="63">
        <v>16</v>
      </c>
      <c r="BF13" s="1">
        <f t="shared" si="21"/>
        <v>0</v>
      </c>
      <c r="BG13" s="1">
        <v>16</v>
      </c>
      <c r="BH13" s="1">
        <f t="shared" si="22"/>
        <v>0</v>
      </c>
      <c r="BI13" s="10">
        <v>16</v>
      </c>
      <c r="BJ13" s="1">
        <f t="shared" si="23"/>
        <v>0</v>
      </c>
      <c r="BK13" s="10">
        <v>16</v>
      </c>
      <c r="BL13" s="1">
        <f t="shared" si="24"/>
        <v>0</v>
      </c>
      <c r="BM13" s="1">
        <v>16</v>
      </c>
      <c r="BN13" s="1">
        <f t="shared" si="25"/>
        <v>0</v>
      </c>
      <c r="BO13" s="1">
        <v>16</v>
      </c>
      <c r="BP13" s="1">
        <f t="shared" si="25"/>
        <v>0</v>
      </c>
      <c r="BQ13" s="1">
        <v>16</v>
      </c>
      <c r="BR13" s="1">
        <f t="shared" si="0"/>
        <v>0</v>
      </c>
      <c r="BS13" s="1">
        <v>16</v>
      </c>
      <c r="BT13" s="1">
        <f t="shared" si="1"/>
        <v>0</v>
      </c>
      <c r="BU13" s="1">
        <v>16</v>
      </c>
      <c r="BV13" s="1">
        <f t="shared" si="1"/>
        <v>0</v>
      </c>
      <c r="BW13" s="1">
        <v>16</v>
      </c>
      <c r="BX13" s="3">
        <v>16</v>
      </c>
      <c r="BY13" s="3">
        <v>13</v>
      </c>
      <c r="BZ13" s="7"/>
      <c r="CA13" s="5">
        <f t="shared" si="2"/>
        <v>3</v>
      </c>
      <c r="CB13" s="2"/>
      <c r="CC13" s="2"/>
      <c r="CE13" t="s">
        <v>335</v>
      </c>
      <c r="CF13" s="1" t="s">
        <v>336</v>
      </c>
    </row>
    <row r="14" spans="1:84">
      <c r="A14" s="60">
        <f>(X14+Z14+AB14+AD14+AF14+AH14+AJ14+AL14+AN14+AP14+AR14+AT14+AV14+AX14+AZ14+BB14+BD14+BF14+BH14+BJ14+BL14+BN14+BP14+BR14+BT14+BV14)/((25*3)+1.5)</f>
        <v>0.86274509803921573</v>
      </c>
      <c r="B14" s="1" t="s">
        <v>7</v>
      </c>
      <c r="C14" s="1" t="s">
        <v>96</v>
      </c>
      <c r="D14" s="159">
        <v>39794</v>
      </c>
      <c r="E14" s="141"/>
      <c r="F14" s="158">
        <f>$B$1-D14</f>
        <v>3488</v>
      </c>
      <c r="G14" s="161"/>
      <c r="H14" s="93" t="s">
        <v>1006</v>
      </c>
      <c r="I14" s="1">
        <v>1</v>
      </c>
      <c r="J14" s="1" t="s">
        <v>274</v>
      </c>
      <c r="K14" s="315">
        <v>112</v>
      </c>
      <c r="L14" s="1">
        <f t="shared" si="3"/>
        <v>2</v>
      </c>
      <c r="M14" s="311">
        <v>110</v>
      </c>
      <c r="N14" s="1">
        <f t="shared" si="4"/>
        <v>2</v>
      </c>
      <c r="O14" s="308">
        <v>108</v>
      </c>
      <c r="P14" s="1">
        <f t="shared" si="5"/>
        <v>1</v>
      </c>
      <c r="Q14" s="301">
        <v>107</v>
      </c>
      <c r="R14" s="1">
        <f t="shared" si="37"/>
        <v>1</v>
      </c>
      <c r="S14" s="290">
        <v>106</v>
      </c>
      <c r="T14" s="1">
        <f t="shared" si="7"/>
        <v>0</v>
      </c>
      <c r="U14" s="282">
        <v>106</v>
      </c>
      <c r="V14" s="1">
        <f t="shared" si="8"/>
        <v>1</v>
      </c>
      <c r="W14" s="77">
        <v>105</v>
      </c>
      <c r="X14" s="1">
        <f t="shared" si="9"/>
        <v>2</v>
      </c>
      <c r="Y14" s="265">
        <v>103</v>
      </c>
      <c r="Z14" s="1">
        <f t="shared" si="10"/>
        <v>1</v>
      </c>
      <c r="AA14" s="234">
        <v>102</v>
      </c>
      <c r="AB14" s="1">
        <f t="shared" si="11"/>
        <v>4</v>
      </c>
      <c r="AC14" s="227">
        <v>98</v>
      </c>
      <c r="AD14" s="1">
        <f t="shared" si="12"/>
        <v>5</v>
      </c>
      <c r="AE14" s="63">
        <v>93</v>
      </c>
      <c r="AF14" s="1">
        <f t="shared" si="13"/>
        <v>4</v>
      </c>
      <c r="AG14" s="206">
        <v>89</v>
      </c>
      <c r="AH14" s="1">
        <f t="shared" si="14"/>
        <v>1</v>
      </c>
      <c r="AI14" s="63">
        <v>88</v>
      </c>
      <c r="AJ14" s="1">
        <f t="shared" si="15"/>
        <v>1</v>
      </c>
      <c r="AK14" s="63">
        <v>87</v>
      </c>
      <c r="AL14" s="1">
        <f t="shared" si="16"/>
        <v>3</v>
      </c>
      <c r="AM14" s="63">
        <v>84</v>
      </c>
      <c r="AN14" s="1">
        <f t="shared" si="27"/>
        <v>1</v>
      </c>
      <c r="AO14" s="63">
        <v>83</v>
      </c>
      <c r="AP14" s="1">
        <f t="shared" si="18"/>
        <v>3</v>
      </c>
      <c r="AQ14" s="63">
        <v>80</v>
      </c>
      <c r="AR14" s="1">
        <f t="shared" si="31"/>
        <v>0</v>
      </c>
      <c r="AS14" s="63">
        <v>80</v>
      </c>
      <c r="AT14" s="1">
        <f t="shared" si="32"/>
        <v>3</v>
      </c>
      <c r="AU14" s="63">
        <v>77</v>
      </c>
      <c r="AV14" s="1">
        <f t="shared" si="33"/>
        <v>0</v>
      </c>
      <c r="AW14" s="94">
        <v>77</v>
      </c>
      <c r="AX14" s="1">
        <f t="shared" si="19"/>
        <v>5</v>
      </c>
      <c r="AY14" s="63">
        <v>72</v>
      </c>
      <c r="AZ14" s="1">
        <f t="shared" si="20"/>
        <v>-1</v>
      </c>
      <c r="BA14" s="63">
        <v>73</v>
      </c>
      <c r="BB14" s="1">
        <f t="shared" si="21"/>
        <v>2</v>
      </c>
      <c r="BC14" s="77">
        <v>71</v>
      </c>
      <c r="BD14" s="1">
        <f t="shared" si="21"/>
        <v>3</v>
      </c>
      <c r="BE14" s="63">
        <v>68</v>
      </c>
      <c r="BF14" s="1">
        <f t="shared" si="21"/>
        <v>1</v>
      </c>
      <c r="BG14" s="1">
        <v>67</v>
      </c>
      <c r="BH14" s="1">
        <f t="shared" si="22"/>
        <v>3</v>
      </c>
      <c r="BI14" s="10">
        <v>64</v>
      </c>
      <c r="BJ14" s="1">
        <f t="shared" si="23"/>
        <v>6</v>
      </c>
      <c r="BK14" s="10">
        <v>58</v>
      </c>
      <c r="BL14" s="1">
        <f t="shared" si="24"/>
        <v>3</v>
      </c>
      <c r="BM14" s="1">
        <v>55</v>
      </c>
      <c r="BN14" s="1">
        <f t="shared" si="25"/>
        <v>1</v>
      </c>
      <c r="BO14" s="1">
        <v>54</v>
      </c>
      <c r="BP14" s="1">
        <f t="shared" si="25"/>
        <v>2</v>
      </c>
      <c r="BQ14" s="1">
        <v>52</v>
      </c>
      <c r="BR14" s="1">
        <f t="shared" si="0"/>
        <v>7</v>
      </c>
      <c r="BS14" s="1">
        <v>45</v>
      </c>
      <c r="BT14" s="1">
        <f t="shared" si="1"/>
        <v>4</v>
      </c>
      <c r="BU14" s="1">
        <v>41</v>
      </c>
      <c r="BV14" s="1">
        <f t="shared" si="1"/>
        <v>2</v>
      </c>
      <c r="BW14" s="1">
        <v>39</v>
      </c>
      <c r="BX14" s="3">
        <v>44</v>
      </c>
      <c r="BY14" s="3">
        <v>36</v>
      </c>
      <c r="BZ14" s="7"/>
      <c r="CA14" s="5">
        <f t="shared" si="2"/>
        <v>8</v>
      </c>
      <c r="CB14" s="2"/>
      <c r="CC14" s="2"/>
      <c r="CE14" t="s">
        <v>337</v>
      </c>
      <c r="CF14" s="1" t="s">
        <v>338</v>
      </c>
    </row>
    <row r="15" spans="1:84">
      <c r="B15" s="1" t="s">
        <v>8</v>
      </c>
      <c r="C15" s="1" t="s">
        <v>100</v>
      </c>
      <c r="D15" s="166">
        <v>33260</v>
      </c>
      <c r="E15" s="157">
        <v>36831</v>
      </c>
      <c r="F15" s="165">
        <f>E15-D15</f>
        <v>3571</v>
      </c>
      <c r="G15" s="161"/>
      <c r="H15" s="155" t="s">
        <v>1007</v>
      </c>
      <c r="I15" s="8">
        <v>0</v>
      </c>
      <c r="J15" s="8" t="s">
        <v>268</v>
      </c>
      <c r="K15" s="315">
        <v>60</v>
      </c>
      <c r="L15" s="1">
        <f t="shared" si="3"/>
        <v>0</v>
      </c>
      <c r="M15" s="311">
        <v>60</v>
      </c>
      <c r="N15" s="1">
        <f t="shared" si="4"/>
        <v>0</v>
      </c>
      <c r="O15" s="308">
        <v>60</v>
      </c>
      <c r="P15" s="1">
        <f t="shared" si="5"/>
        <v>0</v>
      </c>
      <c r="Q15" s="301">
        <v>60</v>
      </c>
      <c r="R15" s="1">
        <f t="shared" si="37"/>
        <v>0</v>
      </c>
      <c r="S15" s="290">
        <v>60</v>
      </c>
      <c r="T15" s="1">
        <f t="shared" si="7"/>
        <v>0</v>
      </c>
      <c r="U15" s="282">
        <v>60</v>
      </c>
      <c r="V15" s="1">
        <f t="shared" si="8"/>
        <v>0</v>
      </c>
      <c r="W15" s="77">
        <v>60</v>
      </c>
      <c r="X15" s="1">
        <f t="shared" si="9"/>
        <v>0</v>
      </c>
      <c r="Y15" s="265">
        <v>60</v>
      </c>
      <c r="Z15" s="1">
        <f t="shared" si="10"/>
        <v>0</v>
      </c>
      <c r="AA15" s="234">
        <v>60</v>
      </c>
      <c r="AB15" s="1">
        <f t="shared" si="11"/>
        <v>0</v>
      </c>
      <c r="AC15" s="227">
        <v>60</v>
      </c>
      <c r="AD15" s="1">
        <f t="shared" si="12"/>
        <v>0</v>
      </c>
      <c r="AE15" s="63">
        <v>60</v>
      </c>
      <c r="AF15" s="1">
        <f t="shared" si="13"/>
        <v>0</v>
      </c>
      <c r="AG15" s="206">
        <v>60</v>
      </c>
      <c r="AH15" s="1">
        <f t="shared" si="14"/>
        <v>0</v>
      </c>
      <c r="AI15" s="63">
        <v>60</v>
      </c>
      <c r="AJ15" s="1">
        <f t="shared" si="15"/>
        <v>0</v>
      </c>
      <c r="AK15" s="63">
        <v>60</v>
      </c>
      <c r="AL15" s="1">
        <f t="shared" si="16"/>
        <v>0</v>
      </c>
      <c r="AM15" s="63">
        <v>60</v>
      </c>
      <c r="AN15" s="1">
        <f t="shared" si="27"/>
        <v>0</v>
      </c>
      <c r="AO15" s="63">
        <v>60</v>
      </c>
      <c r="AP15" s="1">
        <f t="shared" si="18"/>
        <v>0</v>
      </c>
      <c r="AQ15" s="63">
        <v>60</v>
      </c>
      <c r="AR15" s="1">
        <f t="shared" si="31"/>
        <v>0</v>
      </c>
      <c r="AS15" s="63">
        <v>60</v>
      </c>
      <c r="AT15" s="1">
        <f t="shared" si="32"/>
        <v>0</v>
      </c>
      <c r="AU15" s="63">
        <v>60</v>
      </c>
      <c r="AV15" s="1">
        <f t="shared" si="33"/>
        <v>0</v>
      </c>
      <c r="AW15" s="94">
        <v>60</v>
      </c>
      <c r="AX15" s="1">
        <f t="shared" si="19"/>
        <v>1</v>
      </c>
      <c r="AY15" s="63">
        <v>59</v>
      </c>
      <c r="AZ15" s="1">
        <f t="shared" si="20"/>
        <v>1</v>
      </c>
      <c r="BA15" s="63">
        <v>58</v>
      </c>
      <c r="BB15" s="1">
        <f t="shared" si="21"/>
        <v>0</v>
      </c>
      <c r="BC15" s="77">
        <v>58</v>
      </c>
      <c r="BD15" s="1">
        <f t="shared" si="21"/>
        <v>0</v>
      </c>
      <c r="BE15" s="63">
        <v>58</v>
      </c>
      <c r="BF15" s="1">
        <f t="shared" si="21"/>
        <v>0</v>
      </c>
      <c r="BG15" s="1">
        <v>58</v>
      </c>
      <c r="BH15" s="1">
        <f t="shared" si="22"/>
        <v>0</v>
      </c>
      <c r="BI15" s="10">
        <v>58</v>
      </c>
      <c r="BJ15" s="1">
        <f t="shared" si="23"/>
        <v>0</v>
      </c>
      <c r="BK15" s="10">
        <v>58</v>
      </c>
      <c r="BL15" s="1">
        <f t="shared" si="24"/>
        <v>0</v>
      </c>
      <c r="BM15" s="1">
        <v>58</v>
      </c>
      <c r="BN15" s="1">
        <f t="shared" si="25"/>
        <v>0</v>
      </c>
      <c r="BO15" s="1">
        <v>58</v>
      </c>
      <c r="BP15" s="1">
        <f t="shared" si="25"/>
        <v>0</v>
      </c>
      <c r="BQ15" s="1">
        <v>58</v>
      </c>
      <c r="BR15" s="1">
        <f t="shared" si="0"/>
        <v>1</v>
      </c>
      <c r="BS15" s="1">
        <v>57</v>
      </c>
      <c r="BT15" s="1">
        <f t="shared" si="1"/>
        <v>0</v>
      </c>
      <c r="BU15" s="1">
        <v>57</v>
      </c>
      <c r="BV15" s="1">
        <f t="shared" si="1"/>
        <v>-1</v>
      </c>
      <c r="BW15" s="1">
        <v>58</v>
      </c>
      <c r="BX15" s="3">
        <v>58</v>
      </c>
      <c r="BY15" s="3">
        <v>58</v>
      </c>
      <c r="BZ15" s="7"/>
      <c r="CA15" s="5">
        <f t="shared" si="2"/>
        <v>0</v>
      </c>
      <c r="CB15" s="2"/>
      <c r="CC15" s="2"/>
      <c r="CE15" t="s">
        <v>339</v>
      </c>
      <c r="CF15" s="1" t="s">
        <v>340</v>
      </c>
    </row>
    <row r="16" spans="1:84">
      <c r="A16" s="112">
        <f>(AL16+AN16)/((2*3))</f>
        <v>1.1666666666666667</v>
      </c>
      <c r="B16" s="1" t="s">
        <v>7</v>
      </c>
      <c r="C16" s="1" t="s">
        <v>96</v>
      </c>
      <c r="D16" s="159">
        <v>41993</v>
      </c>
      <c r="E16" s="141"/>
      <c r="F16" s="158">
        <f>$B$1-D16</f>
        <v>1289</v>
      </c>
      <c r="G16" s="161"/>
      <c r="H16" s="42" t="s">
        <v>1006</v>
      </c>
      <c r="I16" s="1">
        <v>1</v>
      </c>
      <c r="J16" s="92" t="s">
        <v>992</v>
      </c>
      <c r="K16" s="315">
        <v>10</v>
      </c>
      <c r="L16" s="10">
        <f t="shared" si="3"/>
        <v>0</v>
      </c>
      <c r="M16" s="311">
        <v>10</v>
      </c>
      <c r="N16" s="10">
        <f t="shared" si="4"/>
        <v>0</v>
      </c>
      <c r="O16" s="308">
        <v>10</v>
      </c>
      <c r="P16" s="10">
        <f t="shared" si="5"/>
        <v>0</v>
      </c>
      <c r="Q16" s="301">
        <v>10</v>
      </c>
      <c r="R16" s="10">
        <f t="shared" si="37"/>
        <v>0</v>
      </c>
      <c r="S16" s="290">
        <v>10</v>
      </c>
      <c r="T16" s="10">
        <f t="shared" si="7"/>
        <v>-1</v>
      </c>
      <c r="U16" s="282">
        <v>11</v>
      </c>
      <c r="V16" s="10">
        <f t="shared" si="8"/>
        <v>0</v>
      </c>
      <c r="W16" s="77">
        <v>11</v>
      </c>
      <c r="X16" s="10">
        <f t="shared" si="9"/>
        <v>0</v>
      </c>
      <c r="Y16" s="265">
        <v>11</v>
      </c>
      <c r="Z16" s="10">
        <f t="shared" si="10"/>
        <v>0</v>
      </c>
      <c r="AA16" s="234">
        <v>11</v>
      </c>
      <c r="AB16" s="10">
        <f t="shared" si="11"/>
        <v>0</v>
      </c>
      <c r="AC16" s="227">
        <v>11</v>
      </c>
      <c r="AD16" s="10">
        <f t="shared" si="12"/>
        <v>3</v>
      </c>
      <c r="AE16" s="63">
        <v>8</v>
      </c>
      <c r="AF16" s="10">
        <f t="shared" si="13"/>
        <v>0</v>
      </c>
      <c r="AG16" s="206">
        <v>8</v>
      </c>
      <c r="AH16" s="10">
        <f t="shared" si="14"/>
        <v>0</v>
      </c>
      <c r="AI16" s="63">
        <v>8</v>
      </c>
      <c r="AJ16" s="10">
        <f t="shared" si="15"/>
        <v>1</v>
      </c>
      <c r="AK16" s="63">
        <v>7</v>
      </c>
      <c r="AL16" s="10">
        <f t="shared" si="16"/>
        <v>3</v>
      </c>
      <c r="AM16" s="63">
        <v>4</v>
      </c>
      <c r="AN16" s="10">
        <f t="shared" ref="AN16" si="39">AM16-AO16</f>
        <v>4</v>
      </c>
      <c r="AO16" s="88">
        <v>0</v>
      </c>
      <c r="AP16" s="84"/>
      <c r="AQ16" s="88"/>
      <c r="AR16" s="84"/>
      <c r="AS16" s="88"/>
      <c r="AT16" s="84"/>
      <c r="AU16" s="88"/>
      <c r="AV16" s="84"/>
      <c r="AW16" s="98"/>
      <c r="AX16" s="84"/>
      <c r="AY16" s="88"/>
      <c r="AZ16" s="84"/>
      <c r="BA16" s="88"/>
      <c r="BB16" s="84"/>
      <c r="BC16" s="83"/>
      <c r="BD16" s="84"/>
      <c r="BE16" s="88"/>
      <c r="BF16" s="84"/>
      <c r="BG16" s="84"/>
      <c r="BH16" s="84"/>
      <c r="BI16" s="84"/>
      <c r="BJ16" s="84"/>
      <c r="BK16" s="84"/>
      <c r="BL16" s="84"/>
      <c r="BM16" s="84"/>
      <c r="BN16" s="84"/>
      <c r="BO16" s="84"/>
      <c r="BP16" s="84"/>
      <c r="BQ16" s="84"/>
      <c r="BR16" s="84"/>
      <c r="BS16" s="84"/>
      <c r="BT16" s="84"/>
      <c r="BU16" s="84"/>
      <c r="BV16" s="84"/>
      <c r="BW16" s="84"/>
      <c r="BX16" s="89"/>
      <c r="BY16" s="89"/>
      <c r="BZ16" s="7"/>
      <c r="CA16" s="5">
        <f t="shared" ref="CA16" si="40">BX16-BY16+BZ16</f>
        <v>0</v>
      </c>
      <c r="CB16" s="2"/>
      <c r="CC16" s="2"/>
      <c r="CE16"/>
    </row>
    <row r="17" spans="1:84">
      <c r="A17" s="112">
        <f>(AL17)/((2*3))</f>
        <v>0</v>
      </c>
      <c r="B17" s="1" t="s">
        <v>9</v>
      </c>
      <c r="C17" s="1" t="s">
        <v>96</v>
      </c>
      <c r="D17" s="159">
        <v>42100</v>
      </c>
      <c r="E17" s="141"/>
      <c r="F17" s="158">
        <f>$B$1-D17</f>
        <v>1182</v>
      </c>
      <c r="G17" s="161"/>
      <c r="H17" s="1" t="s">
        <v>1006</v>
      </c>
      <c r="I17" s="10">
        <v>1</v>
      </c>
      <c r="J17" s="10" t="s">
        <v>229</v>
      </c>
      <c r="K17" s="315">
        <v>287</v>
      </c>
      <c r="L17" s="1">
        <f t="shared" si="3"/>
        <v>5</v>
      </c>
      <c r="M17" s="311">
        <v>282</v>
      </c>
      <c r="N17" s="1">
        <f t="shared" si="4"/>
        <v>6</v>
      </c>
      <c r="O17" s="308">
        <v>276</v>
      </c>
      <c r="P17" s="1">
        <f t="shared" si="5"/>
        <v>12</v>
      </c>
      <c r="Q17" s="301">
        <v>264</v>
      </c>
      <c r="R17" s="1">
        <f t="shared" si="37"/>
        <v>5</v>
      </c>
      <c r="S17" s="290">
        <v>259</v>
      </c>
      <c r="T17" s="1">
        <f t="shared" si="7"/>
        <v>14</v>
      </c>
      <c r="U17" s="282">
        <v>245</v>
      </c>
      <c r="V17" s="1">
        <f t="shared" si="8"/>
        <v>8</v>
      </c>
      <c r="W17" s="77">
        <v>237</v>
      </c>
      <c r="X17" s="1">
        <f t="shared" si="9"/>
        <v>2</v>
      </c>
      <c r="Y17" s="265">
        <v>235</v>
      </c>
      <c r="Z17" s="1">
        <f t="shared" si="10"/>
        <v>4</v>
      </c>
      <c r="AA17" s="234">
        <v>231</v>
      </c>
      <c r="AB17" s="1">
        <f t="shared" si="11"/>
        <v>16</v>
      </c>
      <c r="AC17" s="227">
        <v>215</v>
      </c>
      <c r="AD17" s="1">
        <f t="shared" si="12"/>
        <v>11</v>
      </c>
      <c r="AE17" s="63">
        <v>204</v>
      </c>
      <c r="AF17" s="1">
        <f t="shared" si="13"/>
        <v>7</v>
      </c>
      <c r="AG17" s="206">
        <v>197</v>
      </c>
      <c r="AH17" s="1">
        <f t="shared" si="14"/>
        <v>5</v>
      </c>
      <c r="AI17" s="63">
        <v>192</v>
      </c>
      <c r="AJ17" s="1">
        <f t="shared" si="15"/>
        <v>20</v>
      </c>
      <c r="AK17" s="63">
        <v>172</v>
      </c>
      <c r="AL17" s="1">
        <f t="shared" si="16"/>
        <v>0</v>
      </c>
      <c r="AM17" s="63">
        <v>172</v>
      </c>
      <c r="AN17" s="1">
        <f t="shared" si="27"/>
        <v>-1</v>
      </c>
      <c r="AO17" s="63">
        <v>173</v>
      </c>
      <c r="AP17" s="1">
        <f t="shared" si="18"/>
        <v>0</v>
      </c>
      <c r="AQ17" s="63">
        <v>173</v>
      </c>
      <c r="AR17" s="1">
        <f t="shared" si="31"/>
        <v>1</v>
      </c>
      <c r="AS17" s="63">
        <v>172</v>
      </c>
      <c r="AT17" s="1">
        <f t="shared" si="32"/>
        <v>0</v>
      </c>
      <c r="AU17" s="63">
        <v>172</v>
      </c>
      <c r="AV17" s="1">
        <f t="shared" si="33"/>
        <v>0</v>
      </c>
      <c r="AW17" s="94">
        <v>172</v>
      </c>
      <c r="AX17" s="1">
        <f t="shared" si="19"/>
        <v>0</v>
      </c>
      <c r="AY17" s="63">
        <v>172</v>
      </c>
      <c r="AZ17" s="1">
        <f t="shared" si="20"/>
        <v>0</v>
      </c>
      <c r="BA17" s="63">
        <v>172</v>
      </c>
      <c r="BB17" s="1">
        <f t="shared" si="21"/>
        <v>2</v>
      </c>
      <c r="BC17" s="77">
        <v>170</v>
      </c>
      <c r="BD17" s="1">
        <f t="shared" si="21"/>
        <v>0</v>
      </c>
      <c r="BE17" s="63">
        <v>170</v>
      </c>
      <c r="BF17" s="1">
        <f t="shared" si="21"/>
        <v>7</v>
      </c>
      <c r="BG17" s="1">
        <v>163</v>
      </c>
      <c r="BH17" s="1">
        <f t="shared" si="22"/>
        <v>3</v>
      </c>
      <c r="BI17" s="10">
        <v>160</v>
      </c>
      <c r="BJ17" s="1">
        <f t="shared" si="23"/>
        <v>0</v>
      </c>
      <c r="BK17" s="10">
        <v>160</v>
      </c>
      <c r="BL17" s="1">
        <f t="shared" si="24"/>
        <v>3</v>
      </c>
      <c r="BM17" s="1">
        <v>157</v>
      </c>
      <c r="BN17" s="1">
        <f t="shared" si="25"/>
        <v>-1</v>
      </c>
      <c r="BO17" s="1">
        <v>158</v>
      </c>
      <c r="BP17" s="1">
        <f t="shared" si="25"/>
        <v>6</v>
      </c>
      <c r="BQ17" s="1">
        <v>152</v>
      </c>
      <c r="BR17" s="1">
        <f t="shared" si="0"/>
        <v>0</v>
      </c>
      <c r="BS17" s="1">
        <v>152</v>
      </c>
      <c r="BT17" s="1">
        <f t="shared" si="1"/>
        <v>5</v>
      </c>
      <c r="BU17" s="1">
        <v>147</v>
      </c>
      <c r="BV17" s="1">
        <f t="shared" si="1"/>
        <v>4</v>
      </c>
      <c r="BW17" s="1">
        <v>143</v>
      </c>
      <c r="BX17" s="3">
        <v>143</v>
      </c>
      <c r="BY17" s="3">
        <v>143</v>
      </c>
      <c r="BZ17" s="7"/>
      <c r="CA17" s="5">
        <f t="shared" si="2"/>
        <v>0</v>
      </c>
      <c r="CB17" s="2"/>
      <c r="CC17" s="2"/>
      <c r="CE17" t="s">
        <v>341</v>
      </c>
      <c r="CF17" s="1" t="s">
        <v>342</v>
      </c>
    </row>
    <row r="18" spans="1:84">
      <c r="A18" s="60">
        <f>(X18+Z18+AB18+AD18+AF18+AH18+AJ18+AL18+AN18+AP18+AR18+AT18+AV18+AX18+AZ18+BB18+BD18+BF18+BH18+BJ18+BL18+BN18+BP18+BR18+BT18+BV18)/((25*3)+1.5)</f>
        <v>4.2222222222222223</v>
      </c>
      <c r="B18" s="1" t="s">
        <v>10</v>
      </c>
      <c r="C18" s="1" t="s">
        <v>96</v>
      </c>
      <c r="D18" s="159">
        <v>33917</v>
      </c>
      <c r="E18" s="141"/>
      <c r="F18" s="158">
        <f>$B$1-D18</f>
        <v>9365</v>
      </c>
      <c r="H18" s="138" t="s">
        <v>1007</v>
      </c>
      <c r="I18" s="1">
        <v>1</v>
      </c>
      <c r="J18" s="1" t="s">
        <v>130</v>
      </c>
      <c r="K18" s="315">
        <v>944</v>
      </c>
      <c r="L18" s="1">
        <f t="shared" si="3"/>
        <v>21</v>
      </c>
      <c r="M18" s="311">
        <v>923</v>
      </c>
      <c r="N18" s="1">
        <f t="shared" si="4"/>
        <v>1</v>
      </c>
      <c r="O18" s="308">
        <v>922</v>
      </c>
      <c r="P18" s="1">
        <f t="shared" si="5"/>
        <v>6</v>
      </c>
      <c r="Q18" s="301">
        <v>916</v>
      </c>
      <c r="R18" s="1">
        <f t="shared" si="37"/>
        <v>17</v>
      </c>
      <c r="S18" s="290">
        <v>899</v>
      </c>
      <c r="T18" s="1">
        <f t="shared" si="7"/>
        <v>7</v>
      </c>
      <c r="U18" s="282">
        <v>892</v>
      </c>
      <c r="V18" s="1">
        <f t="shared" si="8"/>
        <v>9</v>
      </c>
      <c r="W18" s="77">
        <v>883</v>
      </c>
      <c r="X18" s="1">
        <f t="shared" si="9"/>
        <v>8</v>
      </c>
      <c r="Y18" s="265">
        <v>875</v>
      </c>
      <c r="Z18" s="1">
        <f t="shared" si="10"/>
        <v>8</v>
      </c>
      <c r="AA18" s="234">
        <v>867</v>
      </c>
      <c r="AB18" s="1">
        <f t="shared" si="11"/>
        <v>12</v>
      </c>
      <c r="AC18" s="227">
        <v>855</v>
      </c>
      <c r="AD18" s="1">
        <f t="shared" si="12"/>
        <v>7</v>
      </c>
      <c r="AE18" s="63">
        <v>848</v>
      </c>
      <c r="AF18" s="1">
        <f t="shared" si="13"/>
        <v>13</v>
      </c>
      <c r="AG18" s="206">
        <v>835</v>
      </c>
      <c r="AH18" s="1">
        <f t="shared" si="14"/>
        <v>6</v>
      </c>
      <c r="AI18" s="63">
        <v>829</v>
      </c>
      <c r="AJ18" s="1">
        <f t="shared" si="15"/>
        <v>10</v>
      </c>
      <c r="AK18" s="63">
        <v>819</v>
      </c>
      <c r="AL18" s="1">
        <f t="shared" si="16"/>
        <v>8</v>
      </c>
      <c r="AM18" s="63">
        <v>811</v>
      </c>
      <c r="AN18" s="1">
        <f t="shared" si="27"/>
        <v>16</v>
      </c>
      <c r="AO18" s="63">
        <v>795</v>
      </c>
      <c r="AP18" s="1">
        <f t="shared" si="18"/>
        <v>2</v>
      </c>
      <c r="AQ18" s="63">
        <v>793</v>
      </c>
      <c r="AR18" s="1">
        <f t="shared" si="31"/>
        <v>22</v>
      </c>
      <c r="AS18" s="63">
        <v>771</v>
      </c>
      <c r="AT18" s="1">
        <f t="shared" si="32"/>
        <v>8</v>
      </c>
      <c r="AU18" s="63">
        <v>763</v>
      </c>
      <c r="AV18" s="1">
        <f t="shared" si="33"/>
        <v>18</v>
      </c>
      <c r="AW18" s="94">
        <v>745</v>
      </c>
      <c r="AX18" s="1">
        <f t="shared" si="19"/>
        <v>14</v>
      </c>
      <c r="AY18" s="63">
        <v>731</v>
      </c>
      <c r="AZ18" s="1">
        <f t="shared" si="20"/>
        <v>5</v>
      </c>
      <c r="BA18" s="63">
        <v>726</v>
      </c>
      <c r="BB18" s="1">
        <f t="shared" si="21"/>
        <v>22</v>
      </c>
      <c r="BC18" s="77">
        <v>704</v>
      </c>
      <c r="BD18" s="1">
        <f t="shared" si="21"/>
        <v>21</v>
      </c>
      <c r="BE18" s="63">
        <v>683</v>
      </c>
      <c r="BF18" s="1">
        <f t="shared" si="21"/>
        <v>2</v>
      </c>
      <c r="BG18" s="1">
        <v>681</v>
      </c>
      <c r="BH18" s="1">
        <f t="shared" si="22"/>
        <v>16</v>
      </c>
      <c r="BI18" s="10">
        <v>665</v>
      </c>
      <c r="BJ18" s="1">
        <f t="shared" si="23"/>
        <v>21</v>
      </c>
      <c r="BK18" s="10">
        <v>644</v>
      </c>
      <c r="BL18" s="1">
        <f t="shared" si="24"/>
        <v>14</v>
      </c>
      <c r="BM18" s="1">
        <v>630</v>
      </c>
      <c r="BN18" s="1">
        <f t="shared" si="25"/>
        <v>8</v>
      </c>
      <c r="BO18" s="1">
        <v>622</v>
      </c>
      <c r="BP18" s="1">
        <f t="shared" si="25"/>
        <v>14</v>
      </c>
      <c r="BQ18" s="1">
        <v>608</v>
      </c>
      <c r="BR18" s="1">
        <f t="shared" si="0"/>
        <v>28</v>
      </c>
      <c r="BS18" s="1">
        <v>580</v>
      </c>
      <c r="BT18" s="1">
        <f t="shared" si="1"/>
        <v>11</v>
      </c>
      <c r="BU18" s="1">
        <v>569</v>
      </c>
      <c r="BV18" s="1">
        <f t="shared" si="1"/>
        <v>9</v>
      </c>
      <c r="BW18" s="1">
        <v>560</v>
      </c>
      <c r="BX18" s="3">
        <v>583</v>
      </c>
      <c r="BY18" s="3">
        <v>544</v>
      </c>
      <c r="BZ18" s="7"/>
      <c r="CA18" s="5">
        <f t="shared" si="2"/>
        <v>39</v>
      </c>
      <c r="CB18" s="2"/>
      <c r="CC18" s="2"/>
      <c r="CE18" t="s">
        <v>343</v>
      </c>
      <c r="CF18" s="1" t="s">
        <v>344</v>
      </c>
    </row>
    <row r="19" spans="1:84">
      <c r="B19" s="1" t="s">
        <v>11</v>
      </c>
      <c r="C19" s="1" t="s">
        <v>96</v>
      </c>
      <c r="D19" s="159">
        <v>43277</v>
      </c>
      <c r="E19" s="141"/>
      <c r="F19" s="158">
        <f>$B$1-D19</f>
        <v>5</v>
      </c>
      <c r="H19" s="10" t="s">
        <v>1007</v>
      </c>
      <c r="I19" s="10">
        <v>1</v>
      </c>
      <c r="J19" s="10" t="s">
        <v>139</v>
      </c>
      <c r="K19" s="315">
        <v>677</v>
      </c>
      <c r="L19" s="1">
        <f t="shared" si="3"/>
        <v>6</v>
      </c>
      <c r="M19" s="311">
        <v>671</v>
      </c>
      <c r="N19" s="1">
        <f t="shared" si="4"/>
        <v>0</v>
      </c>
      <c r="O19" s="308">
        <v>671</v>
      </c>
      <c r="P19" s="1">
        <f t="shared" si="5"/>
        <v>8</v>
      </c>
      <c r="Q19" s="301">
        <v>663</v>
      </c>
      <c r="R19" s="1">
        <f t="shared" si="37"/>
        <v>11</v>
      </c>
      <c r="S19" s="290">
        <v>652</v>
      </c>
      <c r="T19" s="1">
        <f t="shared" si="7"/>
        <v>-1</v>
      </c>
      <c r="U19" s="282">
        <v>653</v>
      </c>
      <c r="V19" s="1">
        <f t="shared" si="8"/>
        <v>2</v>
      </c>
      <c r="W19" s="77">
        <v>651</v>
      </c>
      <c r="X19" s="1">
        <f t="shared" si="9"/>
        <v>5</v>
      </c>
      <c r="Y19" s="265">
        <v>646</v>
      </c>
      <c r="Z19" s="1">
        <f t="shared" si="10"/>
        <v>6</v>
      </c>
      <c r="AA19" s="234">
        <v>640</v>
      </c>
      <c r="AB19" s="1">
        <f t="shared" si="11"/>
        <v>8</v>
      </c>
      <c r="AC19" s="227">
        <v>632</v>
      </c>
      <c r="AD19" s="1">
        <f t="shared" si="12"/>
        <v>6</v>
      </c>
      <c r="AE19" s="63">
        <v>626</v>
      </c>
      <c r="AF19" s="1">
        <f t="shared" si="13"/>
        <v>11</v>
      </c>
      <c r="AG19" s="206">
        <v>615</v>
      </c>
      <c r="AH19" s="1">
        <f t="shared" si="14"/>
        <v>1</v>
      </c>
      <c r="AI19" s="63">
        <v>614</v>
      </c>
      <c r="AJ19" s="1">
        <f t="shared" si="15"/>
        <v>9</v>
      </c>
      <c r="AK19" s="63">
        <v>605</v>
      </c>
      <c r="AL19" s="1">
        <f t="shared" si="16"/>
        <v>2</v>
      </c>
      <c r="AM19" s="63">
        <v>603</v>
      </c>
      <c r="AN19" s="1">
        <f t="shared" si="27"/>
        <v>9</v>
      </c>
      <c r="AO19" s="63">
        <v>594</v>
      </c>
      <c r="AP19" s="1">
        <f t="shared" si="18"/>
        <v>11</v>
      </c>
      <c r="AQ19" s="63">
        <v>583</v>
      </c>
      <c r="AR19" s="1">
        <f t="shared" si="31"/>
        <v>2</v>
      </c>
      <c r="AS19" s="63">
        <v>581</v>
      </c>
      <c r="AT19" s="1">
        <f t="shared" si="32"/>
        <v>1</v>
      </c>
      <c r="AU19" s="63">
        <v>580</v>
      </c>
      <c r="AV19" s="1">
        <f t="shared" si="33"/>
        <v>2</v>
      </c>
      <c r="AW19" s="94">
        <v>578</v>
      </c>
      <c r="AX19" s="1">
        <f t="shared" si="19"/>
        <v>6</v>
      </c>
      <c r="AY19" s="63">
        <v>572</v>
      </c>
      <c r="AZ19" s="1">
        <f t="shared" si="20"/>
        <v>5</v>
      </c>
      <c r="BA19" s="63">
        <v>567</v>
      </c>
      <c r="BB19" s="1">
        <f t="shared" si="21"/>
        <v>9</v>
      </c>
      <c r="BC19" s="77">
        <v>558</v>
      </c>
      <c r="BD19" s="1">
        <f t="shared" si="21"/>
        <v>2</v>
      </c>
      <c r="BE19" s="63">
        <v>556</v>
      </c>
      <c r="BF19" s="1">
        <f t="shared" si="21"/>
        <v>10</v>
      </c>
      <c r="BG19" s="1">
        <v>546</v>
      </c>
      <c r="BH19" s="1">
        <f t="shared" si="22"/>
        <v>5</v>
      </c>
      <c r="BI19" s="10">
        <v>541</v>
      </c>
      <c r="BJ19" s="1">
        <f t="shared" si="23"/>
        <v>3</v>
      </c>
      <c r="BK19" s="10">
        <v>538</v>
      </c>
      <c r="BL19" s="1">
        <f t="shared" si="24"/>
        <v>8</v>
      </c>
      <c r="BM19" s="1">
        <v>530</v>
      </c>
      <c r="BN19" s="1">
        <f t="shared" si="25"/>
        <v>21</v>
      </c>
      <c r="BO19" s="1">
        <v>509</v>
      </c>
      <c r="BP19" s="1">
        <f t="shared" si="25"/>
        <v>4</v>
      </c>
      <c r="BQ19" s="1">
        <v>505</v>
      </c>
      <c r="BR19" s="1">
        <f t="shared" si="0"/>
        <v>4</v>
      </c>
      <c r="BS19" s="1">
        <v>501</v>
      </c>
      <c r="BT19" s="1">
        <f t="shared" si="1"/>
        <v>12</v>
      </c>
      <c r="BU19" s="1">
        <v>489</v>
      </c>
      <c r="BV19" s="1">
        <f t="shared" si="1"/>
        <v>1</v>
      </c>
      <c r="BW19" s="1">
        <v>488</v>
      </c>
      <c r="BX19" s="3">
        <v>494</v>
      </c>
      <c r="BY19" s="3">
        <v>477</v>
      </c>
      <c r="BZ19" s="7"/>
      <c r="CA19" s="5">
        <f t="shared" si="2"/>
        <v>17</v>
      </c>
      <c r="CB19" s="2"/>
      <c r="CC19" s="2"/>
      <c r="CE19" t="s">
        <v>345</v>
      </c>
      <c r="CF19" s="1" t="s">
        <v>346</v>
      </c>
    </row>
    <row r="20" spans="1:84">
      <c r="B20" s="1" t="s">
        <v>801</v>
      </c>
      <c r="C20" s="1" t="s">
        <v>96</v>
      </c>
      <c r="D20" s="159">
        <v>43279</v>
      </c>
      <c r="E20" s="141"/>
      <c r="F20" s="158">
        <f>$B$1-D20</f>
        <v>3</v>
      </c>
      <c r="H20" s="10" t="s">
        <v>1007</v>
      </c>
      <c r="I20" s="10">
        <v>1</v>
      </c>
      <c r="J20" s="10" t="s">
        <v>1319</v>
      </c>
      <c r="K20" s="315">
        <v>10</v>
      </c>
      <c r="L20" s="1">
        <f t="shared" si="3"/>
        <v>10</v>
      </c>
      <c r="M20" s="84">
        <v>0</v>
      </c>
      <c r="N20" s="84"/>
      <c r="O20" s="84"/>
      <c r="P20" s="84"/>
      <c r="Q20" s="289"/>
      <c r="R20" s="84"/>
      <c r="S20" s="289"/>
      <c r="T20" s="84"/>
      <c r="U20" s="289"/>
      <c r="V20" s="84"/>
      <c r="W20" s="83"/>
      <c r="X20" s="84"/>
      <c r="Y20" s="228"/>
      <c r="Z20" s="84"/>
      <c r="AA20" s="228"/>
      <c r="AB20" s="84"/>
      <c r="AC20" s="228"/>
      <c r="AD20" s="84"/>
      <c r="AE20" s="88"/>
      <c r="AF20" s="84"/>
      <c r="AG20" s="224"/>
      <c r="AH20" s="84"/>
      <c r="AI20" s="88"/>
      <c r="AJ20" s="84"/>
      <c r="AK20" s="88"/>
      <c r="AL20" s="84"/>
      <c r="AM20" s="88"/>
      <c r="AN20" s="84"/>
      <c r="AO20" s="88"/>
      <c r="AP20" s="84"/>
      <c r="AQ20" s="88"/>
      <c r="AR20" s="84"/>
      <c r="AS20" s="88"/>
      <c r="AT20" s="84"/>
      <c r="AU20" s="88"/>
      <c r="AV20" s="84"/>
      <c r="AW20" s="98"/>
      <c r="AX20" s="84"/>
      <c r="AY20" s="88"/>
      <c r="AZ20" s="84"/>
      <c r="BA20" s="88"/>
      <c r="BB20" s="84"/>
      <c r="BC20" s="83"/>
      <c r="BD20" s="84"/>
      <c r="BE20" s="88"/>
      <c r="BF20" s="84"/>
      <c r="BG20" s="84"/>
      <c r="BH20" s="84"/>
      <c r="BI20" s="84"/>
      <c r="BJ20" s="84"/>
      <c r="BK20" s="84"/>
      <c r="BL20" s="84"/>
      <c r="BM20" s="84"/>
      <c r="BN20" s="84"/>
      <c r="BO20" s="84"/>
      <c r="BP20" s="84"/>
      <c r="BQ20" s="84"/>
      <c r="BR20" s="84"/>
      <c r="BS20" s="84"/>
      <c r="BT20" s="84"/>
      <c r="BU20" s="84"/>
      <c r="BV20" s="84"/>
      <c r="BW20" s="84"/>
      <c r="BX20" s="89"/>
      <c r="BY20" s="89"/>
      <c r="BZ20" s="7"/>
      <c r="CA20" s="5"/>
      <c r="CB20" s="2"/>
      <c r="CC20" s="2"/>
      <c r="CE20"/>
    </row>
    <row r="21" spans="1:84">
      <c r="B21" s="1" t="s">
        <v>12</v>
      </c>
      <c r="C21" s="1" t="s">
        <v>100</v>
      </c>
      <c r="D21" s="166">
        <v>37314</v>
      </c>
      <c r="E21" s="166">
        <v>38719</v>
      </c>
      <c r="F21" s="165">
        <f>E21-D21</f>
        <v>1405</v>
      </c>
      <c r="H21" s="87" t="s">
        <v>1007</v>
      </c>
      <c r="I21" s="8">
        <v>0</v>
      </c>
      <c r="J21" s="8" t="s">
        <v>226</v>
      </c>
      <c r="K21" s="315">
        <v>150</v>
      </c>
      <c r="L21" s="1">
        <f t="shared" ref="L21:L78" si="41">K21-M21</f>
        <v>0</v>
      </c>
      <c r="M21" s="311">
        <v>150</v>
      </c>
      <c r="N21" s="1">
        <f t="shared" ref="N21:N64" si="42">M21-O21</f>
        <v>0</v>
      </c>
      <c r="O21" s="308">
        <v>150</v>
      </c>
      <c r="P21" s="1">
        <f t="shared" si="5"/>
        <v>0</v>
      </c>
      <c r="Q21" s="301">
        <v>150</v>
      </c>
      <c r="R21" s="1">
        <f t="shared" si="37"/>
        <v>0</v>
      </c>
      <c r="S21" s="290">
        <v>150</v>
      </c>
      <c r="T21" s="1">
        <f t="shared" si="7"/>
        <v>0</v>
      </c>
      <c r="U21" s="282">
        <v>150</v>
      </c>
      <c r="V21" s="1">
        <f t="shared" si="8"/>
        <v>0</v>
      </c>
      <c r="W21" s="77">
        <v>150</v>
      </c>
      <c r="X21" s="1">
        <f t="shared" si="9"/>
        <v>0</v>
      </c>
      <c r="Y21" s="265">
        <v>150</v>
      </c>
      <c r="Z21" s="1">
        <f t="shared" si="10"/>
        <v>0</v>
      </c>
      <c r="AA21" s="234">
        <v>150</v>
      </c>
      <c r="AB21" s="1">
        <f t="shared" si="11"/>
        <v>0</v>
      </c>
      <c r="AC21" s="227">
        <v>150</v>
      </c>
      <c r="AD21" s="1">
        <f t="shared" si="12"/>
        <v>0</v>
      </c>
      <c r="AE21" s="63">
        <v>150</v>
      </c>
      <c r="AF21" s="1">
        <f t="shared" si="13"/>
        <v>0</v>
      </c>
      <c r="AG21" s="206">
        <v>150</v>
      </c>
      <c r="AH21" s="1">
        <f t="shared" si="14"/>
        <v>0</v>
      </c>
      <c r="AI21" s="63">
        <v>150</v>
      </c>
      <c r="AJ21" s="1">
        <f t="shared" si="15"/>
        <v>0</v>
      </c>
      <c r="AK21" s="63">
        <v>150</v>
      </c>
      <c r="AL21" s="1">
        <f t="shared" si="16"/>
        <v>0</v>
      </c>
      <c r="AM21" s="63">
        <v>150</v>
      </c>
      <c r="AN21" s="1">
        <f t="shared" si="27"/>
        <v>0</v>
      </c>
      <c r="AO21" s="63">
        <v>150</v>
      </c>
      <c r="AP21" s="1">
        <f t="shared" si="18"/>
        <v>0</v>
      </c>
      <c r="AQ21" s="63">
        <v>150</v>
      </c>
      <c r="AR21" s="1">
        <f t="shared" si="31"/>
        <v>1</v>
      </c>
      <c r="AS21" s="63">
        <v>149</v>
      </c>
      <c r="AT21" s="1">
        <f t="shared" si="32"/>
        <v>0</v>
      </c>
      <c r="AU21" s="63">
        <v>149</v>
      </c>
      <c r="AV21" s="1">
        <f t="shared" si="33"/>
        <v>-1</v>
      </c>
      <c r="AW21" s="94">
        <v>150</v>
      </c>
      <c r="AX21" s="1">
        <f t="shared" si="19"/>
        <v>0</v>
      </c>
      <c r="AY21" s="63">
        <v>150</v>
      </c>
      <c r="AZ21" s="1">
        <f t="shared" si="20"/>
        <v>0</v>
      </c>
      <c r="BA21" s="63">
        <v>150</v>
      </c>
      <c r="BB21" s="1">
        <f t="shared" si="21"/>
        <v>0</v>
      </c>
      <c r="BC21" s="77">
        <v>150</v>
      </c>
      <c r="BD21" s="1">
        <f t="shared" si="21"/>
        <v>0</v>
      </c>
      <c r="BE21" s="63">
        <v>150</v>
      </c>
      <c r="BF21" s="1">
        <f t="shared" si="21"/>
        <v>0</v>
      </c>
      <c r="BG21" s="1">
        <v>150</v>
      </c>
      <c r="BH21" s="1">
        <f t="shared" si="22"/>
        <v>0</v>
      </c>
      <c r="BI21" s="10">
        <v>150</v>
      </c>
      <c r="BJ21" s="1">
        <f t="shared" si="23"/>
        <v>-1</v>
      </c>
      <c r="BK21" s="10">
        <v>151</v>
      </c>
      <c r="BL21" s="1">
        <f t="shared" si="24"/>
        <v>1</v>
      </c>
      <c r="BM21" s="1">
        <v>150</v>
      </c>
      <c r="BN21" s="1">
        <f t="shared" si="25"/>
        <v>0</v>
      </c>
      <c r="BO21" s="1">
        <v>150</v>
      </c>
      <c r="BP21" s="1">
        <f t="shared" si="25"/>
        <v>0</v>
      </c>
      <c r="BQ21" s="1">
        <v>150</v>
      </c>
      <c r="BR21" s="1">
        <f t="shared" si="0"/>
        <v>1</v>
      </c>
      <c r="BS21" s="1">
        <v>149</v>
      </c>
      <c r="BT21" s="1">
        <f t="shared" si="1"/>
        <v>1</v>
      </c>
      <c r="BU21" s="1">
        <v>148</v>
      </c>
      <c r="BV21" s="1">
        <f t="shared" si="1"/>
        <v>0</v>
      </c>
      <c r="BW21" s="1">
        <v>148</v>
      </c>
      <c r="BX21" s="3">
        <v>148</v>
      </c>
      <c r="BY21" s="3">
        <v>146</v>
      </c>
      <c r="BZ21" s="7"/>
      <c r="CA21" s="5">
        <f t="shared" si="2"/>
        <v>2</v>
      </c>
      <c r="CB21" s="2"/>
      <c r="CC21" s="2"/>
      <c r="CE21" t="s">
        <v>347</v>
      </c>
      <c r="CF21" s="1" t="s">
        <v>348</v>
      </c>
    </row>
    <row r="22" spans="1:84">
      <c r="A22" s="112">
        <f>(AL22+AN22+AP22+AR22+AT22+AV22)/((6*3))</f>
        <v>0</v>
      </c>
      <c r="B22" s="1" t="s">
        <v>13</v>
      </c>
      <c r="C22" s="1" t="s">
        <v>96</v>
      </c>
      <c r="D22" s="159">
        <v>42517</v>
      </c>
      <c r="E22" s="141"/>
      <c r="F22" s="158">
        <f>$B$1-D22</f>
        <v>765</v>
      </c>
      <c r="H22" s="1" t="s">
        <v>1006</v>
      </c>
      <c r="I22" s="1">
        <v>1</v>
      </c>
      <c r="J22" s="1" t="s">
        <v>1154</v>
      </c>
      <c r="K22" s="315">
        <v>37</v>
      </c>
      <c r="L22" s="1">
        <f t="shared" si="41"/>
        <v>10</v>
      </c>
      <c r="M22" s="311">
        <v>27</v>
      </c>
      <c r="N22" s="1">
        <f t="shared" si="42"/>
        <v>1</v>
      </c>
      <c r="O22" s="308">
        <v>26</v>
      </c>
      <c r="P22" s="1">
        <f t="shared" si="5"/>
        <v>0</v>
      </c>
      <c r="Q22" s="301">
        <v>26</v>
      </c>
      <c r="R22" s="1">
        <f t="shared" si="37"/>
        <v>0</v>
      </c>
      <c r="S22" s="290">
        <v>26</v>
      </c>
      <c r="T22" s="1">
        <f t="shared" si="7"/>
        <v>5</v>
      </c>
      <c r="U22" s="282">
        <v>21</v>
      </c>
      <c r="V22" s="1">
        <f t="shared" si="8"/>
        <v>0</v>
      </c>
      <c r="W22" s="77">
        <v>21</v>
      </c>
      <c r="X22" s="1">
        <f t="shared" si="9"/>
        <v>3</v>
      </c>
      <c r="Y22" s="265">
        <v>18</v>
      </c>
      <c r="Z22" s="1">
        <f t="shared" si="10"/>
        <v>5</v>
      </c>
      <c r="AA22" s="234">
        <v>13</v>
      </c>
      <c r="AB22" s="1">
        <f t="shared" si="11"/>
        <v>13</v>
      </c>
      <c r="AC22" s="228">
        <v>0</v>
      </c>
      <c r="AD22" s="84">
        <f t="shared" si="12"/>
        <v>0</v>
      </c>
      <c r="AE22" s="88">
        <v>0</v>
      </c>
      <c r="AF22" s="84">
        <f t="shared" si="13"/>
        <v>0</v>
      </c>
      <c r="AG22" s="224">
        <v>0</v>
      </c>
      <c r="AH22" s="84"/>
      <c r="AI22" s="88"/>
      <c r="AJ22" s="84"/>
      <c r="AK22" s="84"/>
      <c r="AL22" s="84"/>
      <c r="AM22" s="84"/>
      <c r="AN22" s="84"/>
      <c r="AO22" s="84"/>
      <c r="AP22" s="84"/>
      <c r="AQ22" s="84"/>
      <c r="AR22" s="84"/>
      <c r="AS22" s="84"/>
      <c r="AT22" s="84"/>
      <c r="AU22" s="84"/>
      <c r="AV22" s="84"/>
      <c r="AW22" s="84"/>
      <c r="AX22" s="84"/>
      <c r="AY22" s="84"/>
      <c r="AZ22" s="84"/>
      <c r="BA22" s="84"/>
      <c r="BB22" s="84"/>
      <c r="BC22" s="91"/>
      <c r="BD22" s="84"/>
      <c r="BE22" s="84"/>
      <c r="BF22" s="84"/>
      <c r="BG22" s="84"/>
      <c r="BH22" s="84"/>
      <c r="BI22" s="84"/>
      <c r="BJ22" s="84"/>
      <c r="BK22" s="84"/>
      <c r="BL22" s="84"/>
      <c r="BM22" s="84"/>
      <c r="BN22" s="84"/>
      <c r="BO22" s="84"/>
      <c r="BP22" s="84"/>
      <c r="BQ22" s="84"/>
      <c r="BR22" s="84"/>
      <c r="BS22" s="84"/>
      <c r="BT22" s="84"/>
      <c r="BU22" s="84"/>
      <c r="BV22" s="84"/>
      <c r="BW22" s="84"/>
      <c r="BX22" s="89"/>
      <c r="BY22" s="89"/>
      <c r="BZ22" s="7"/>
      <c r="CA22" s="5"/>
      <c r="CB22" s="2"/>
      <c r="CC22" s="2"/>
      <c r="CE22"/>
    </row>
    <row r="23" spans="1:84">
      <c r="A23" s="60">
        <f>(X23+Z23+AB23+AD23+AF23+AH23+AJ23+AL23+AN23+AP23+AR23+AT23+AV23+AX23+AZ23+BB23+BD23+BF23+BH23+BJ23+BL23+BN23+BP23+BR23+BT23+BV23)/((25*3)+1.5)</f>
        <v>1.0457516339869282</v>
      </c>
      <c r="B23" s="1" t="s">
        <v>13</v>
      </c>
      <c r="C23" s="1" t="s">
        <v>96</v>
      </c>
      <c r="D23" s="159">
        <v>35646</v>
      </c>
      <c r="E23" s="141"/>
      <c r="F23" s="158">
        <f>$B$1-D23</f>
        <v>7636</v>
      </c>
      <c r="H23" s="1" t="s">
        <v>1006</v>
      </c>
      <c r="I23" s="1">
        <v>1</v>
      </c>
      <c r="J23" s="1" t="s">
        <v>257</v>
      </c>
      <c r="K23" s="315">
        <v>164</v>
      </c>
      <c r="L23" s="1">
        <f t="shared" si="41"/>
        <v>1</v>
      </c>
      <c r="M23" s="311">
        <v>163</v>
      </c>
      <c r="N23" s="1">
        <f t="shared" si="42"/>
        <v>1</v>
      </c>
      <c r="O23" s="308">
        <v>162</v>
      </c>
      <c r="P23" s="1">
        <f t="shared" si="5"/>
        <v>1</v>
      </c>
      <c r="Q23" s="301">
        <v>161</v>
      </c>
      <c r="R23" s="1">
        <f t="shared" si="37"/>
        <v>2</v>
      </c>
      <c r="S23" s="290">
        <v>159</v>
      </c>
      <c r="T23" s="1">
        <f t="shared" si="7"/>
        <v>1</v>
      </c>
      <c r="U23" s="282">
        <v>158</v>
      </c>
      <c r="V23" s="1">
        <f t="shared" si="8"/>
        <v>4</v>
      </c>
      <c r="W23" s="77">
        <v>154</v>
      </c>
      <c r="X23" s="1">
        <f t="shared" si="9"/>
        <v>2</v>
      </c>
      <c r="Y23" s="265">
        <v>152</v>
      </c>
      <c r="Z23" s="1">
        <f t="shared" si="10"/>
        <v>4</v>
      </c>
      <c r="AA23" s="234">
        <v>148</v>
      </c>
      <c r="AB23" s="1">
        <f t="shared" si="11"/>
        <v>3</v>
      </c>
      <c r="AC23" s="227">
        <v>145</v>
      </c>
      <c r="AD23" s="1">
        <f t="shared" si="12"/>
        <v>0</v>
      </c>
      <c r="AE23" s="63">
        <v>145</v>
      </c>
      <c r="AF23" s="1">
        <f t="shared" si="13"/>
        <v>2</v>
      </c>
      <c r="AG23" s="206">
        <v>143</v>
      </c>
      <c r="AH23" s="1">
        <f t="shared" si="14"/>
        <v>1</v>
      </c>
      <c r="AI23" s="63">
        <v>142</v>
      </c>
      <c r="AJ23" s="1">
        <f t="shared" si="15"/>
        <v>2</v>
      </c>
      <c r="AK23" s="63">
        <v>140</v>
      </c>
      <c r="AL23" s="1">
        <f t="shared" si="16"/>
        <v>2</v>
      </c>
      <c r="AM23" s="63">
        <v>138</v>
      </c>
      <c r="AN23" s="1">
        <f t="shared" si="27"/>
        <v>9</v>
      </c>
      <c r="AO23" s="63">
        <v>129</v>
      </c>
      <c r="AP23" s="1">
        <f t="shared" si="18"/>
        <v>7</v>
      </c>
      <c r="AQ23" s="63">
        <v>122</v>
      </c>
      <c r="AR23" s="1">
        <f t="shared" si="31"/>
        <v>4</v>
      </c>
      <c r="AS23" s="63">
        <v>118</v>
      </c>
      <c r="AT23" s="1">
        <f t="shared" si="32"/>
        <v>10</v>
      </c>
      <c r="AU23" s="63">
        <v>108</v>
      </c>
      <c r="AV23" s="1">
        <f t="shared" si="33"/>
        <v>0</v>
      </c>
      <c r="AW23" s="94">
        <v>108</v>
      </c>
      <c r="AX23" s="1">
        <f t="shared" si="19"/>
        <v>4</v>
      </c>
      <c r="AY23" s="63">
        <v>104</v>
      </c>
      <c r="AZ23" s="1">
        <f t="shared" si="20"/>
        <v>1</v>
      </c>
      <c r="BA23" s="63">
        <v>103</v>
      </c>
      <c r="BB23" s="1">
        <f t="shared" si="21"/>
        <v>0</v>
      </c>
      <c r="BC23" s="77">
        <v>103</v>
      </c>
      <c r="BD23" s="1">
        <f t="shared" si="21"/>
        <v>1</v>
      </c>
      <c r="BE23" s="63">
        <v>102</v>
      </c>
      <c r="BF23" s="1">
        <f t="shared" si="21"/>
        <v>7</v>
      </c>
      <c r="BG23" s="1">
        <v>95</v>
      </c>
      <c r="BH23" s="1">
        <f t="shared" si="22"/>
        <v>4</v>
      </c>
      <c r="BI23" s="10">
        <v>91</v>
      </c>
      <c r="BJ23" s="1">
        <f t="shared" si="23"/>
        <v>0</v>
      </c>
      <c r="BK23" s="10">
        <v>91</v>
      </c>
      <c r="BL23" s="1">
        <f t="shared" si="24"/>
        <v>0</v>
      </c>
      <c r="BM23" s="1">
        <v>91</v>
      </c>
      <c r="BN23" s="1">
        <f t="shared" si="25"/>
        <v>6</v>
      </c>
      <c r="BO23" s="1">
        <v>85</v>
      </c>
      <c r="BP23" s="1">
        <f t="shared" si="25"/>
        <v>4</v>
      </c>
      <c r="BQ23" s="1">
        <v>81</v>
      </c>
      <c r="BR23" s="1">
        <f t="shared" si="0"/>
        <v>3</v>
      </c>
      <c r="BS23" s="1">
        <v>78</v>
      </c>
      <c r="BT23" s="1">
        <f t="shared" si="1"/>
        <v>4</v>
      </c>
      <c r="BU23" s="1">
        <v>74</v>
      </c>
      <c r="BV23" s="1">
        <f t="shared" si="1"/>
        <v>0</v>
      </c>
      <c r="BW23" s="1">
        <v>74</v>
      </c>
      <c r="BX23" s="3">
        <v>74</v>
      </c>
      <c r="BY23" s="3">
        <v>72</v>
      </c>
      <c r="BZ23" s="7"/>
      <c r="CA23" s="5">
        <f t="shared" si="2"/>
        <v>2</v>
      </c>
      <c r="CB23" s="2"/>
      <c r="CC23" s="2"/>
      <c r="CE23" t="s">
        <v>349</v>
      </c>
      <c r="CF23" s="1" t="s">
        <v>350</v>
      </c>
    </row>
    <row r="24" spans="1:84">
      <c r="A24" s="112">
        <f>(AL24+AN24+AP24+AR24+AT24+AV24+AX24+AZ24+BB24+BD24+BF24+BH24+BJ24+BL24)/((14*3))</f>
        <v>0</v>
      </c>
      <c r="B24" s="1" t="s">
        <v>1286</v>
      </c>
      <c r="C24" s="1" t="s">
        <v>96</v>
      </c>
      <c r="D24" s="159">
        <v>42611</v>
      </c>
      <c r="E24" s="142"/>
      <c r="F24" s="158">
        <f t="shared" ref="F24" si="43">$B$1-D24</f>
        <v>671</v>
      </c>
      <c r="H24" s="1" t="s">
        <v>1006</v>
      </c>
      <c r="I24" s="1">
        <v>1</v>
      </c>
      <c r="J24" s="42" t="s">
        <v>1249</v>
      </c>
      <c r="K24" s="315">
        <v>22</v>
      </c>
      <c r="L24" s="1">
        <f t="shared" si="41"/>
        <v>1</v>
      </c>
      <c r="M24" s="311">
        <v>21</v>
      </c>
      <c r="N24" s="1">
        <f t="shared" si="42"/>
        <v>5</v>
      </c>
      <c r="O24" s="308">
        <v>16</v>
      </c>
      <c r="P24" s="1">
        <f t="shared" si="5"/>
        <v>0</v>
      </c>
      <c r="Q24" s="301">
        <v>16</v>
      </c>
      <c r="R24" s="1">
        <f t="shared" si="37"/>
        <v>5</v>
      </c>
      <c r="S24" s="290">
        <v>11</v>
      </c>
      <c r="T24" s="1">
        <f t="shared" si="7"/>
        <v>4</v>
      </c>
      <c r="U24" s="282">
        <v>7</v>
      </c>
      <c r="V24" s="1">
        <f t="shared" si="8"/>
        <v>2</v>
      </c>
      <c r="W24" s="77">
        <v>5</v>
      </c>
      <c r="X24" s="1">
        <f t="shared" si="9"/>
        <v>2</v>
      </c>
      <c r="Y24" s="265">
        <v>3</v>
      </c>
      <c r="Z24" s="1">
        <f t="shared" si="10"/>
        <v>3</v>
      </c>
      <c r="AA24" s="228"/>
      <c r="AB24" s="84"/>
      <c r="AC24" s="228"/>
      <c r="AD24" s="84"/>
      <c r="AE24" s="88"/>
      <c r="AF24" s="84"/>
      <c r="AG24" s="224"/>
      <c r="AH24" s="84"/>
      <c r="AI24" s="88"/>
      <c r="AJ24" s="84"/>
      <c r="AK24" s="88"/>
      <c r="AL24" s="84"/>
      <c r="AM24" s="88"/>
      <c r="AN24" s="84"/>
      <c r="AO24" s="88"/>
      <c r="AP24" s="84"/>
      <c r="AQ24" s="88"/>
      <c r="AR24" s="84"/>
      <c r="AS24" s="88"/>
      <c r="AT24" s="84"/>
      <c r="AU24" s="88"/>
      <c r="AV24" s="84"/>
      <c r="AW24" s="98"/>
      <c r="AX24" s="84"/>
      <c r="AY24" s="88"/>
      <c r="AZ24" s="84"/>
      <c r="BA24" s="88"/>
      <c r="BB24" s="84"/>
      <c r="BC24" s="83"/>
      <c r="BD24" s="84"/>
      <c r="BE24" s="88"/>
      <c r="BF24" s="84"/>
      <c r="BG24" s="84"/>
      <c r="BH24" s="84"/>
      <c r="BI24" s="84"/>
      <c r="BJ24" s="84"/>
      <c r="BK24" s="84"/>
      <c r="BL24" s="84"/>
      <c r="BM24" s="84"/>
      <c r="BN24" s="84"/>
      <c r="BO24" s="84"/>
      <c r="BP24" s="84"/>
      <c r="BQ24" s="84"/>
      <c r="BR24" s="84"/>
      <c r="BS24" s="84"/>
      <c r="BT24" s="84"/>
      <c r="BU24" s="84"/>
      <c r="BV24" s="84"/>
      <c r="BW24" s="84"/>
      <c r="BX24" s="89"/>
      <c r="BY24" s="89"/>
      <c r="BZ24" s="7"/>
      <c r="CA24" s="5"/>
      <c r="CB24" s="2"/>
      <c r="CC24" s="2"/>
      <c r="CE24"/>
    </row>
    <row r="25" spans="1:84">
      <c r="A25" s="60">
        <f>(X25+Z25+AB25+AD25+AF25+AH25+AJ25+AL25+AN25+AP25+AR25+AT25+AV25+AX25+AZ25+BB25+BD25+BF25+BH25+BJ25+BL25+BN25+BP25+BR25+BT25+BV25)/((25*3)+1.5)</f>
        <v>1.0718954248366013</v>
      </c>
      <c r="B25" s="1" t="s">
        <v>14</v>
      </c>
      <c r="C25" s="1" t="s">
        <v>96</v>
      </c>
      <c r="D25" s="159">
        <v>35930</v>
      </c>
      <c r="E25" s="141"/>
      <c r="F25" s="158">
        <f>$B$1-D25</f>
        <v>7352</v>
      </c>
      <c r="H25" s="1" t="s">
        <v>1006</v>
      </c>
      <c r="I25" s="1">
        <v>1</v>
      </c>
      <c r="J25" s="1" t="s">
        <v>217</v>
      </c>
      <c r="K25" s="315">
        <v>292</v>
      </c>
      <c r="L25" s="1">
        <f t="shared" si="41"/>
        <v>0</v>
      </c>
      <c r="M25" s="311">
        <v>292</v>
      </c>
      <c r="N25" s="1">
        <f t="shared" si="42"/>
        <v>5</v>
      </c>
      <c r="O25" s="308">
        <v>287</v>
      </c>
      <c r="P25" s="1">
        <f t="shared" si="5"/>
        <v>9</v>
      </c>
      <c r="Q25" s="301">
        <v>278</v>
      </c>
      <c r="R25" s="1">
        <f t="shared" si="37"/>
        <v>10</v>
      </c>
      <c r="S25" s="290">
        <v>268</v>
      </c>
      <c r="T25" s="1">
        <f t="shared" si="7"/>
        <v>8</v>
      </c>
      <c r="U25" s="282">
        <v>260</v>
      </c>
      <c r="V25" s="1">
        <f t="shared" si="8"/>
        <v>2</v>
      </c>
      <c r="W25" s="77">
        <v>258</v>
      </c>
      <c r="X25" s="1">
        <f t="shared" si="9"/>
        <v>4</v>
      </c>
      <c r="Y25" s="265">
        <v>254</v>
      </c>
      <c r="Z25" s="1">
        <f t="shared" si="10"/>
        <v>0</v>
      </c>
      <c r="AA25" s="234">
        <v>254</v>
      </c>
      <c r="AB25" s="1">
        <f t="shared" si="11"/>
        <v>1</v>
      </c>
      <c r="AC25" s="227">
        <v>253</v>
      </c>
      <c r="AD25" s="1">
        <f t="shared" si="12"/>
        <v>0</v>
      </c>
      <c r="AE25" s="63">
        <v>253</v>
      </c>
      <c r="AF25" s="1">
        <f t="shared" si="13"/>
        <v>3</v>
      </c>
      <c r="AG25" s="206">
        <v>250</v>
      </c>
      <c r="AH25" s="1">
        <f t="shared" si="14"/>
        <v>1</v>
      </c>
      <c r="AI25" s="63">
        <v>249</v>
      </c>
      <c r="AJ25" s="1">
        <f t="shared" si="15"/>
        <v>1</v>
      </c>
      <c r="AK25" s="63">
        <v>248</v>
      </c>
      <c r="AL25" s="1">
        <f t="shared" si="16"/>
        <v>1</v>
      </c>
      <c r="AM25" s="63">
        <v>247</v>
      </c>
      <c r="AN25" s="1">
        <f t="shared" si="27"/>
        <v>6</v>
      </c>
      <c r="AO25" s="63">
        <v>241</v>
      </c>
      <c r="AP25" s="1">
        <f t="shared" si="18"/>
        <v>10</v>
      </c>
      <c r="AQ25" s="63">
        <v>231</v>
      </c>
      <c r="AR25" s="1">
        <f t="shared" si="31"/>
        <v>5</v>
      </c>
      <c r="AS25" s="63">
        <v>226</v>
      </c>
      <c r="AT25" s="1">
        <f t="shared" si="32"/>
        <v>2</v>
      </c>
      <c r="AU25" s="63">
        <v>224</v>
      </c>
      <c r="AV25" s="1">
        <f t="shared" si="33"/>
        <v>6</v>
      </c>
      <c r="AW25" s="94">
        <v>218</v>
      </c>
      <c r="AX25" s="1">
        <f t="shared" si="19"/>
        <v>4</v>
      </c>
      <c r="AY25" s="63">
        <v>214</v>
      </c>
      <c r="AZ25" s="1">
        <f t="shared" si="20"/>
        <v>1</v>
      </c>
      <c r="BA25" s="63">
        <v>213</v>
      </c>
      <c r="BB25" s="1">
        <f t="shared" si="21"/>
        <v>11</v>
      </c>
      <c r="BC25" s="77">
        <v>202</v>
      </c>
      <c r="BD25" s="1">
        <f t="shared" si="21"/>
        <v>0</v>
      </c>
      <c r="BE25" s="63">
        <v>202</v>
      </c>
      <c r="BF25" s="1">
        <f t="shared" si="21"/>
        <v>2</v>
      </c>
      <c r="BG25" s="1">
        <v>200</v>
      </c>
      <c r="BH25" s="1">
        <f t="shared" si="22"/>
        <v>1</v>
      </c>
      <c r="BI25" s="10">
        <v>199</v>
      </c>
      <c r="BJ25" s="1">
        <f t="shared" si="23"/>
        <v>3</v>
      </c>
      <c r="BK25" s="10">
        <v>196</v>
      </c>
      <c r="BL25" s="1">
        <f t="shared" si="24"/>
        <v>2</v>
      </c>
      <c r="BM25" s="1">
        <v>194</v>
      </c>
      <c r="BN25" s="1">
        <f t="shared" si="25"/>
        <v>5</v>
      </c>
      <c r="BO25" s="1">
        <v>189</v>
      </c>
      <c r="BP25" s="1">
        <f t="shared" si="25"/>
        <v>4</v>
      </c>
      <c r="BQ25" s="1">
        <v>185</v>
      </c>
      <c r="BR25" s="1">
        <f t="shared" si="0"/>
        <v>3</v>
      </c>
      <c r="BS25" s="1">
        <v>182</v>
      </c>
      <c r="BT25" s="1">
        <f t="shared" si="1"/>
        <v>5</v>
      </c>
      <c r="BU25" s="1">
        <v>177</v>
      </c>
      <c r="BV25" s="1">
        <f t="shared" si="1"/>
        <v>1</v>
      </c>
      <c r="BW25" s="1">
        <v>176</v>
      </c>
      <c r="BX25" s="3">
        <v>179</v>
      </c>
      <c r="BY25" s="3">
        <v>171</v>
      </c>
      <c r="BZ25" s="7"/>
      <c r="CA25" s="5">
        <f t="shared" si="2"/>
        <v>8</v>
      </c>
      <c r="CB25" s="2"/>
      <c r="CC25" s="2"/>
      <c r="CE25" t="s">
        <v>351</v>
      </c>
      <c r="CF25" s="1" t="s">
        <v>352</v>
      </c>
    </row>
    <row r="26" spans="1:84">
      <c r="A26" s="60">
        <f>(X26+Z26+AB26+AD26+AF26+AH26+AJ26+AL26+AN26+AP26+AR26+AT26+AV26+AX26+AZ26+BB26+BD26+BF26+BH26+BJ26+BL26+BN26+BP26+BR26+BT26+BV26)/((25*3)+1.5)</f>
        <v>0.84967320261437906</v>
      </c>
      <c r="B26" s="1" t="s">
        <v>15</v>
      </c>
      <c r="C26" s="1" t="s">
        <v>96</v>
      </c>
      <c r="D26" s="159">
        <v>35930</v>
      </c>
      <c r="E26" s="141"/>
      <c r="F26" s="158">
        <f>$B$1-D26</f>
        <v>7352</v>
      </c>
      <c r="H26" s="1" t="s">
        <v>1006</v>
      </c>
      <c r="I26" s="1">
        <v>1</v>
      </c>
      <c r="J26" s="1" t="s">
        <v>242</v>
      </c>
      <c r="K26" s="315">
        <v>184</v>
      </c>
      <c r="L26" s="1">
        <f t="shared" si="41"/>
        <v>1</v>
      </c>
      <c r="M26" s="311">
        <v>183</v>
      </c>
      <c r="N26" s="1">
        <f t="shared" si="42"/>
        <v>0</v>
      </c>
      <c r="O26" s="308">
        <v>183</v>
      </c>
      <c r="P26" s="1">
        <f t="shared" si="5"/>
        <v>8</v>
      </c>
      <c r="Q26" s="301">
        <v>175</v>
      </c>
      <c r="R26" s="1">
        <f t="shared" si="37"/>
        <v>3</v>
      </c>
      <c r="S26" s="290">
        <v>172</v>
      </c>
      <c r="T26" s="1">
        <f t="shared" si="7"/>
        <v>2</v>
      </c>
      <c r="U26" s="282">
        <v>170</v>
      </c>
      <c r="V26" s="1">
        <f t="shared" si="8"/>
        <v>2</v>
      </c>
      <c r="W26" s="77">
        <v>168</v>
      </c>
      <c r="X26" s="1">
        <f t="shared" si="9"/>
        <v>2</v>
      </c>
      <c r="Y26" s="265">
        <v>166</v>
      </c>
      <c r="Z26" s="1">
        <f t="shared" si="10"/>
        <v>1</v>
      </c>
      <c r="AA26" s="234">
        <v>165</v>
      </c>
      <c r="AB26" s="1">
        <f t="shared" si="11"/>
        <v>2</v>
      </c>
      <c r="AC26" s="227">
        <v>163</v>
      </c>
      <c r="AD26" s="1">
        <f t="shared" si="12"/>
        <v>0</v>
      </c>
      <c r="AE26" s="63">
        <v>163</v>
      </c>
      <c r="AF26" s="1">
        <f t="shared" si="13"/>
        <v>2</v>
      </c>
      <c r="AG26" s="206">
        <v>161</v>
      </c>
      <c r="AH26" s="1">
        <f t="shared" si="14"/>
        <v>2</v>
      </c>
      <c r="AI26" s="63">
        <v>159</v>
      </c>
      <c r="AJ26" s="1">
        <f t="shared" si="15"/>
        <v>1</v>
      </c>
      <c r="AK26" s="63">
        <v>158</v>
      </c>
      <c r="AL26" s="1">
        <f t="shared" si="16"/>
        <v>1</v>
      </c>
      <c r="AM26" s="63">
        <v>157</v>
      </c>
      <c r="AN26" s="1">
        <f t="shared" si="27"/>
        <v>1</v>
      </c>
      <c r="AO26" s="63">
        <v>156</v>
      </c>
      <c r="AP26" s="1">
        <f t="shared" si="18"/>
        <v>3</v>
      </c>
      <c r="AQ26" s="63">
        <v>153</v>
      </c>
      <c r="AR26" s="1">
        <f t="shared" si="31"/>
        <v>3</v>
      </c>
      <c r="AS26" s="63">
        <v>150</v>
      </c>
      <c r="AT26" s="1">
        <f t="shared" si="32"/>
        <v>5</v>
      </c>
      <c r="AU26" s="63">
        <v>145</v>
      </c>
      <c r="AV26" s="1">
        <f t="shared" si="33"/>
        <v>6</v>
      </c>
      <c r="AW26" s="94">
        <v>139</v>
      </c>
      <c r="AX26" s="1">
        <f t="shared" si="19"/>
        <v>0</v>
      </c>
      <c r="AY26" s="63">
        <v>139</v>
      </c>
      <c r="AZ26" s="1">
        <f t="shared" si="20"/>
        <v>3</v>
      </c>
      <c r="BA26" s="63">
        <v>136</v>
      </c>
      <c r="BB26" s="1">
        <f t="shared" si="21"/>
        <v>4</v>
      </c>
      <c r="BC26" s="77">
        <v>132</v>
      </c>
      <c r="BD26" s="1">
        <f t="shared" si="21"/>
        <v>0</v>
      </c>
      <c r="BE26" s="63">
        <v>132</v>
      </c>
      <c r="BF26" s="1">
        <f t="shared" si="21"/>
        <v>2</v>
      </c>
      <c r="BG26" s="1">
        <v>130</v>
      </c>
      <c r="BH26" s="1">
        <f t="shared" si="22"/>
        <v>6</v>
      </c>
      <c r="BI26" s="10">
        <v>124</v>
      </c>
      <c r="BJ26" s="1">
        <f t="shared" si="23"/>
        <v>1</v>
      </c>
      <c r="BK26" s="10">
        <v>123</v>
      </c>
      <c r="BL26" s="1">
        <f t="shared" si="24"/>
        <v>4</v>
      </c>
      <c r="BM26" s="1">
        <v>119</v>
      </c>
      <c r="BN26" s="1">
        <f t="shared" si="25"/>
        <v>4</v>
      </c>
      <c r="BO26" s="1">
        <v>115</v>
      </c>
      <c r="BP26" s="1">
        <f t="shared" si="25"/>
        <v>5</v>
      </c>
      <c r="BQ26" s="1">
        <v>110</v>
      </c>
      <c r="BR26" s="1">
        <f t="shared" si="0"/>
        <v>2</v>
      </c>
      <c r="BS26" s="1">
        <v>108</v>
      </c>
      <c r="BT26" s="1">
        <f t="shared" si="1"/>
        <v>2</v>
      </c>
      <c r="BU26" s="1">
        <v>106</v>
      </c>
      <c r="BV26" s="1">
        <f t="shared" si="1"/>
        <v>3</v>
      </c>
      <c r="BW26" s="1">
        <v>103</v>
      </c>
      <c r="BX26" s="3">
        <v>105</v>
      </c>
      <c r="BY26" s="3">
        <v>103</v>
      </c>
      <c r="BZ26" s="7"/>
      <c r="CA26" s="5">
        <f t="shared" si="2"/>
        <v>2</v>
      </c>
      <c r="CB26" s="2"/>
      <c r="CC26" s="2"/>
      <c r="CE26" t="s">
        <v>353</v>
      </c>
      <c r="CF26" s="1" t="s">
        <v>354</v>
      </c>
    </row>
    <row r="27" spans="1:84">
      <c r="A27" s="112">
        <f>(AL27+AN27+AP27+AR27+AT27+AV27+AX27+AZ27+BB27+BD27+BF27+BH27+BJ27+BL27)/((14*3))</f>
        <v>0</v>
      </c>
      <c r="B27" s="1" t="s">
        <v>38</v>
      </c>
      <c r="C27" s="1" t="s">
        <v>96</v>
      </c>
      <c r="D27" s="159">
        <v>42164</v>
      </c>
      <c r="E27" s="142"/>
      <c r="F27" s="158">
        <f t="shared" ref="F27" si="44">$B$1-D27</f>
        <v>1118</v>
      </c>
      <c r="H27" s="1" t="s">
        <v>1006</v>
      </c>
      <c r="I27" s="1">
        <v>1</v>
      </c>
      <c r="J27" s="42" t="s">
        <v>1138</v>
      </c>
      <c r="K27" s="315">
        <v>9</v>
      </c>
      <c r="L27" s="1">
        <f t="shared" si="41"/>
        <v>0</v>
      </c>
      <c r="M27" s="311">
        <v>9</v>
      </c>
      <c r="N27" s="1">
        <f t="shared" si="42"/>
        <v>0</v>
      </c>
      <c r="O27" s="308">
        <v>9</v>
      </c>
      <c r="P27" s="1">
        <f t="shared" si="5"/>
        <v>2</v>
      </c>
      <c r="Q27" s="301">
        <v>7</v>
      </c>
      <c r="R27" s="1">
        <f t="shared" si="37"/>
        <v>4</v>
      </c>
      <c r="S27" s="290">
        <v>3</v>
      </c>
      <c r="T27" s="1">
        <f t="shared" si="7"/>
        <v>1</v>
      </c>
      <c r="U27" s="282">
        <v>2</v>
      </c>
      <c r="V27" s="1">
        <f t="shared" si="8"/>
        <v>0</v>
      </c>
      <c r="W27" s="77">
        <v>2</v>
      </c>
      <c r="X27" s="1">
        <f t="shared" si="9"/>
        <v>1</v>
      </c>
      <c r="Y27" s="265">
        <v>1</v>
      </c>
      <c r="Z27" s="1">
        <f t="shared" si="10"/>
        <v>1</v>
      </c>
      <c r="AA27" s="228"/>
      <c r="AB27" s="84"/>
      <c r="AC27" s="228"/>
      <c r="AD27" s="84"/>
      <c r="AE27" s="88"/>
      <c r="AF27" s="84"/>
      <c r="AG27" s="224"/>
      <c r="AH27" s="84"/>
      <c r="AI27" s="88"/>
      <c r="AJ27" s="84"/>
      <c r="AK27" s="88"/>
      <c r="AL27" s="84"/>
      <c r="AM27" s="88"/>
      <c r="AN27" s="84"/>
      <c r="AO27" s="88"/>
      <c r="AP27" s="84"/>
      <c r="AQ27" s="88"/>
      <c r="AR27" s="84"/>
      <c r="AS27" s="88"/>
      <c r="AT27" s="84"/>
      <c r="AU27" s="88"/>
      <c r="AV27" s="84"/>
      <c r="AW27" s="98"/>
      <c r="AX27" s="84"/>
      <c r="AY27" s="88"/>
      <c r="AZ27" s="84"/>
      <c r="BA27" s="88"/>
      <c r="BB27" s="84"/>
      <c r="BC27" s="83"/>
      <c r="BD27" s="84"/>
      <c r="BE27" s="88"/>
      <c r="BF27" s="84"/>
      <c r="BG27" s="84"/>
      <c r="BH27" s="84"/>
      <c r="BI27" s="84"/>
      <c r="BJ27" s="84"/>
      <c r="BK27" s="84"/>
      <c r="BL27" s="84"/>
      <c r="BM27" s="84"/>
      <c r="BN27" s="84"/>
      <c r="BO27" s="84"/>
      <c r="BP27" s="84"/>
      <c r="BQ27" s="84"/>
      <c r="BR27" s="84"/>
      <c r="BS27" s="84"/>
      <c r="BT27" s="84"/>
      <c r="BU27" s="84"/>
      <c r="BV27" s="84"/>
      <c r="BW27" s="84"/>
      <c r="BX27" s="89"/>
      <c r="BY27" s="89"/>
      <c r="BZ27" s="7"/>
      <c r="CA27" s="5"/>
      <c r="CB27" s="2"/>
      <c r="CC27" s="2"/>
      <c r="CE27"/>
    </row>
    <row r="28" spans="1:84">
      <c r="A28" s="60">
        <f>(X28+Z28+AB28+AD28+AF28+AH28+AJ28+AL28+AN28+AP28+AR28+AT28+AV28+AX28+AZ28+BB28+BD28+BF28+BH28+BJ28+BL28+BN28+BP28+BR28+BT28+BV28)/((25*3)+1.5)</f>
        <v>3.1372549019607843</v>
      </c>
      <c r="B28" s="1" t="s">
        <v>16</v>
      </c>
      <c r="C28" s="1" t="s">
        <v>96</v>
      </c>
      <c r="D28" s="159">
        <v>35615</v>
      </c>
      <c r="E28" s="141"/>
      <c r="F28" s="158">
        <f>$B$1-D28</f>
        <v>7667</v>
      </c>
      <c r="H28" s="138" t="s">
        <v>1007</v>
      </c>
      <c r="I28" s="1">
        <v>1</v>
      </c>
      <c r="J28" s="1" t="s">
        <v>141</v>
      </c>
      <c r="K28" s="315">
        <v>743</v>
      </c>
      <c r="L28" s="1">
        <f t="shared" si="41"/>
        <v>7</v>
      </c>
      <c r="M28" s="311">
        <v>736</v>
      </c>
      <c r="N28" s="1">
        <f t="shared" si="42"/>
        <v>4</v>
      </c>
      <c r="O28" s="308">
        <v>732</v>
      </c>
      <c r="P28" s="1">
        <f t="shared" si="5"/>
        <v>2</v>
      </c>
      <c r="Q28" s="301">
        <v>730</v>
      </c>
      <c r="R28" s="1">
        <f t="shared" si="37"/>
        <v>17</v>
      </c>
      <c r="S28" s="290">
        <v>713</v>
      </c>
      <c r="T28" s="1">
        <f t="shared" si="7"/>
        <v>2</v>
      </c>
      <c r="U28" s="282">
        <v>711</v>
      </c>
      <c r="V28" s="1">
        <f t="shared" si="8"/>
        <v>14</v>
      </c>
      <c r="W28" s="77">
        <v>697</v>
      </c>
      <c r="X28" s="1">
        <f t="shared" si="9"/>
        <v>5</v>
      </c>
      <c r="Y28" s="265">
        <v>692</v>
      </c>
      <c r="Z28" s="1">
        <f t="shared" si="10"/>
        <v>7</v>
      </c>
      <c r="AA28" s="234">
        <v>685</v>
      </c>
      <c r="AB28" s="1">
        <f t="shared" si="11"/>
        <v>5</v>
      </c>
      <c r="AC28" s="227">
        <v>680</v>
      </c>
      <c r="AD28" s="1">
        <f t="shared" si="12"/>
        <v>5</v>
      </c>
      <c r="AE28" s="63">
        <v>675</v>
      </c>
      <c r="AF28" s="1">
        <f t="shared" si="13"/>
        <v>13</v>
      </c>
      <c r="AG28" s="206">
        <v>662</v>
      </c>
      <c r="AH28" s="1">
        <f t="shared" si="14"/>
        <v>9</v>
      </c>
      <c r="AI28" s="63">
        <v>653</v>
      </c>
      <c r="AJ28" s="1">
        <f t="shared" si="15"/>
        <v>6</v>
      </c>
      <c r="AK28" s="63">
        <v>647</v>
      </c>
      <c r="AL28" s="1">
        <f t="shared" si="16"/>
        <v>13</v>
      </c>
      <c r="AM28" s="63">
        <v>634</v>
      </c>
      <c r="AN28" s="1">
        <f t="shared" si="27"/>
        <v>6</v>
      </c>
      <c r="AO28" s="63">
        <v>628</v>
      </c>
      <c r="AP28" s="1">
        <f t="shared" si="18"/>
        <v>10</v>
      </c>
      <c r="AQ28" s="63">
        <v>618</v>
      </c>
      <c r="AR28" s="1">
        <f t="shared" si="31"/>
        <v>9</v>
      </c>
      <c r="AS28" s="63">
        <v>609</v>
      </c>
      <c r="AT28" s="1">
        <f t="shared" si="32"/>
        <v>13</v>
      </c>
      <c r="AU28" s="63">
        <v>596</v>
      </c>
      <c r="AV28" s="1">
        <f t="shared" si="33"/>
        <v>7</v>
      </c>
      <c r="AW28" s="94">
        <v>589</v>
      </c>
      <c r="AX28" s="1">
        <f t="shared" si="19"/>
        <v>13</v>
      </c>
      <c r="AY28" s="63">
        <v>576</v>
      </c>
      <c r="AZ28" s="1">
        <f t="shared" si="20"/>
        <v>12</v>
      </c>
      <c r="BA28" s="63">
        <v>564</v>
      </c>
      <c r="BB28" s="1">
        <f t="shared" si="21"/>
        <v>9</v>
      </c>
      <c r="BC28" s="77">
        <v>555</v>
      </c>
      <c r="BD28" s="1">
        <f t="shared" si="21"/>
        <v>11</v>
      </c>
      <c r="BE28" s="63">
        <v>544</v>
      </c>
      <c r="BF28" s="1">
        <f t="shared" si="21"/>
        <v>2</v>
      </c>
      <c r="BG28" s="1">
        <v>542</v>
      </c>
      <c r="BH28" s="1">
        <f t="shared" si="22"/>
        <v>16</v>
      </c>
      <c r="BI28" s="10">
        <v>526</v>
      </c>
      <c r="BJ28" s="1">
        <f t="shared" si="23"/>
        <v>15</v>
      </c>
      <c r="BK28" s="10">
        <v>511</v>
      </c>
      <c r="BL28" s="1">
        <f t="shared" si="24"/>
        <v>5</v>
      </c>
      <c r="BM28" s="1">
        <v>506</v>
      </c>
      <c r="BN28" s="1">
        <f t="shared" si="25"/>
        <v>6</v>
      </c>
      <c r="BO28" s="1">
        <v>500</v>
      </c>
      <c r="BP28" s="1">
        <f t="shared" si="25"/>
        <v>27</v>
      </c>
      <c r="BQ28" s="1">
        <v>473</v>
      </c>
      <c r="BR28" s="1">
        <f t="shared" si="0"/>
        <v>7</v>
      </c>
      <c r="BS28" s="1">
        <v>466</v>
      </c>
      <c r="BT28" s="1">
        <f t="shared" si="1"/>
        <v>7</v>
      </c>
      <c r="BU28" s="1">
        <v>459</v>
      </c>
      <c r="BV28" s="1">
        <f t="shared" si="1"/>
        <v>2</v>
      </c>
      <c r="BW28" s="1">
        <v>457</v>
      </c>
      <c r="BX28" s="3">
        <v>459</v>
      </c>
      <c r="BY28" s="3">
        <v>451</v>
      </c>
      <c r="BZ28" s="7"/>
      <c r="CA28" s="5">
        <f t="shared" si="2"/>
        <v>8</v>
      </c>
      <c r="CB28" s="2"/>
      <c r="CC28" s="2"/>
      <c r="CE28" t="s">
        <v>355</v>
      </c>
      <c r="CF28" s="1" t="s">
        <v>356</v>
      </c>
    </row>
    <row r="29" spans="1:84">
      <c r="B29" s="1" t="s">
        <v>17</v>
      </c>
      <c r="C29" s="1" t="s">
        <v>100</v>
      </c>
      <c r="D29" s="166">
        <v>34994</v>
      </c>
      <c r="E29" s="157">
        <v>36678</v>
      </c>
      <c r="F29" s="165">
        <f>E29-D29</f>
        <v>1684</v>
      </c>
      <c r="H29" s="87" t="s">
        <v>1006</v>
      </c>
      <c r="I29" s="8">
        <v>0</v>
      </c>
      <c r="J29" s="8" t="s">
        <v>285</v>
      </c>
      <c r="K29" s="315">
        <v>34</v>
      </c>
      <c r="L29" s="1">
        <f t="shared" si="41"/>
        <v>0</v>
      </c>
      <c r="M29" s="311">
        <v>34</v>
      </c>
      <c r="N29" s="1">
        <f t="shared" si="42"/>
        <v>0</v>
      </c>
      <c r="O29" s="308">
        <v>34</v>
      </c>
      <c r="P29" s="1">
        <f t="shared" si="5"/>
        <v>0</v>
      </c>
      <c r="Q29" s="301">
        <v>34</v>
      </c>
      <c r="R29" s="1">
        <f t="shared" si="37"/>
        <v>0</v>
      </c>
      <c r="S29" s="290">
        <v>34</v>
      </c>
      <c r="T29" s="1">
        <f t="shared" si="7"/>
        <v>0</v>
      </c>
      <c r="U29" s="282">
        <v>34</v>
      </c>
      <c r="V29" s="1">
        <f t="shared" si="8"/>
        <v>0</v>
      </c>
      <c r="W29" s="77">
        <v>34</v>
      </c>
      <c r="X29" s="1">
        <f t="shared" si="9"/>
        <v>0</v>
      </c>
      <c r="Y29" s="265">
        <v>34</v>
      </c>
      <c r="Z29" s="1">
        <f t="shared" si="10"/>
        <v>0</v>
      </c>
      <c r="AA29" s="234">
        <v>34</v>
      </c>
      <c r="AB29" s="1">
        <f t="shared" si="11"/>
        <v>0</v>
      </c>
      <c r="AC29" s="227">
        <v>34</v>
      </c>
      <c r="AD29" s="1">
        <f t="shared" si="12"/>
        <v>0</v>
      </c>
      <c r="AE29" s="63">
        <v>34</v>
      </c>
      <c r="AF29" s="1">
        <f t="shared" si="13"/>
        <v>0</v>
      </c>
      <c r="AG29" s="206">
        <v>34</v>
      </c>
      <c r="AH29" s="1">
        <f t="shared" si="14"/>
        <v>0</v>
      </c>
      <c r="AI29" s="63">
        <v>34</v>
      </c>
      <c r="AJ29" s="1">
        <f t="shared" si="15"/>
        <v>0</v>
      </c>
      <c r="AK29" s="63">
        <v>34</v>
      </c>
      <c r="AL29" s="1">
        <f t="shared" si="16"/>
        <v>0</v>
      </c>
      <c r="AM29" s="63">
        <v>34</v>
      </c>
      <c r="AN29" s="1">
        <f t="shared" si="27"/>
        <v>0</v>
      </c>
      <c r="AO29" s="63">
        <v>34</v>
      </c>
      <c r="AP29" s="1">
        <f t="shared" si="18"/>
        <v>0</v>
      </c>
      <c r="AQ29" s="63">
        <v>34</v>
      </c>
      <c r="AR29" s="1">
        <f t="shared" si="31"/>
        <v>0</v>
      </c>
      <c r="AS29" s="63">
        <v>34</v>
      </c>
      <c r="AT29" s="1">
        <f t="shared" si="32"/>
        <v>0</v>
      </c>
      <c r="AU29" s="63">
        <v>34</v>
      </c>
      <c r="AV29" s="1">
        <f t="shared" si="33"/>
        <v>0</v>
      </c>
      <c r="AW29" s="94">
        <v>34</v>
      </c>
      <c r="AX29" s="1">
        <f t="shared" si="19"/>
        <v>0</v>
      </c>
      <c r="AY29" s="63">
        <v>34</v>
      </c>
      <c r="AZ29" s="1">
        <f t="shared" si="20"/>
        <v>1</v>
      </c>
      <c r="BA29" s="63">
        <v>33</v>
      </c>
      <c r="BB29" s="1">
        <f t="shared" si="21"/>
        <v>0</v>
      </c>
      <c r="BC29" s="77">
        <v>33</v>
      </c>
      <c r="BD29" s="1">
        <f t="shared" si="21"/>
        <v>0</v>
      </c>
      <c r="BE29" s="63">
        <v>33</v>
      </c>
      <c r="BF29" s="1">
        <f t="shared" si="21"/>
        <v>0</v>
      </c>
      <c r="BG29" s="1">
        <v>33</v>
      </c>
      <c r="BH29" s="1">
        <f t="shared" si="22"/>
        <v>0</v>
      </c>
      <c r="BI29" s="10">
        <v>33</v>
      </c>
      <c r="BJ29" s="1">
        <f t="shared" si="23"/>
        <v>0</v>
      </c>
      <c r="BK29" s="10">
        <v>33</v>
      </c>
      <c r="BL29" s="1">
        <f t="shared" si="24"/>
        <v>0</v>
      </c>
      <c r="BM29" s="1">
        <v>33</v>
      </c>
      <c r="BN29" s="1">
        <f t="shared" si="25"/>
        <v>0</v>
      </c>
      <c r="BO29" s="1">
        <v>33</v>
      </c>
      <c r="BP29" s="1">
        <f t="shared" si="25"/>
        <v>0</v>
      </c>
      <c r="BQ29" s="1">
        <v>33</v>
      </c>
      <c r="BR29" s="1">
        <f t="shared" si="0"/>
        <v>0</v>
      </c>
      <c r="BS29" s="1">
        <v>33</v>
      </c>
      <c r="BT29" s="1">
        <f t="shared" si="1"/>
        <v>0</v>
      </c>
      <c r="BU29" s="1">
        <v>33</v>
      </c>
      <c r="BV29" s="1">
        <f t="shared" si="1"/>
        <v>0</v>
      </c>
      <c r="BW29" s="1">
        <v>33</v>
      </c>
      <c r="BX29" s="3">
        <v>35</v>
      </c>
      <c r="BY29" s="3">
        <v>32</v>
      </c>
      <c r="BZ29" s="7"/>
      <c r="CA29" s="5">
        <f t="shared" si="2"/>
        <v>3</v>
      </c>
      <c r="CB29" s="2"/>
      <c r="CC29" s="2"/>
      <c r="CE29" t="s">
        <v>357</v>
      </c>
      <c r="CF29" s="1" t="s">
        <v>358</v>
      </c>
    </row>
    <row r="30" spans="1:84">
      <c r="A30" s="60">
        <f>(X30+Z30+AB30+AD30+AF30+AH30+AJ30+AL30+AN30+AP30+AR30+AT30+AV30+AX30+AZ30+BB30+BD30+BF30+BH30+BJ30+BL30+BN30+BP30+BR30+BT30+BV30)/((25*3)+1.5)</f>
        <v>2.0653594771241832</v>
      </c>
      <c r="B30" s="1" t="s">
        <v>18</v>
      </c>
      <c r="C30" s="1" t="s">
        <v>96</v>
      </c>
      <c r="D30" s="159">
        <v>33315</v>
      </c>
      <c r="E30" s="141"/>
      <c r="F30" s="158">
        <f>$B$1-D30</f>
        <v>9967</v>
      </c>
      <c r="H30" s="1" t="s">
        <v>1006</v>
      </c>
      <c r="I30" s="1">
        <v>1</v>
      </c>
      <c r="J30" s="1" t="s">
        <v>170</v>
      </c>
      <c r="K30" s="315">
        <v>533</v>
      </c>
      <c r="L30" s="1">
        <f t="shared" si="41"/>
        <v>7</v>
      </c>
      <c r="M30" s="311">
        <v>526</v>
      </c>
      <c r="N30" s="1">
        <f t="shared" si="42"/>
        <v>3</v>
      </c>
      <c r="O30" s="308">
        <v>523</v>
      </c>
      <c r="P30" s="1">
        <f t="shared" si="5"/>
        <v>6</v>
      </c>
      <c r="Q30" s="301">
        <v>517</v>
      </c>
      <c r="R30" s="1">
        <f t="shared" si="37"/>
        <v>2</v>
      </c>
      <c r="S30" s="290">
        <v>515</v>
      </c>
      <c r="T30" s="1">
        <f t="shared" si="7"/>
        <v>6</v>
      </c>
      <c r="U30" s="282">
        <v>509</v>
      </c>
      <c r="V30" s="1">
        <f t="shared" si="8"/>
        <v>2</v>
      </c>
      <c r="W30" s="77">
        <v>507</v>
      </c>
      <c r="X30" s="1">
        <f t="shared" si="9"/>
        <v>6</v>
      </c>
      <c r="Y30" s="265">
        <v>501</v>
      </c>
      <c r="Z30" s="1">
        <f t="shared" si="10"/>
        <v>8</v>
      </c>
      <c r="AA30" s="234">
        <v>493</v>
      </c>
      <c r="AB30" s="1">
        <f t="shared" si="11"/>
        <v>8</v>
      </c>
      <c r="AC30" s="227">
        <v>485</v>
      </c>
      <c r="AD30" s="1">
        <f t="shared" si="12"/>
        <v>2</v>
      </c>
      <c r="AE30" s="63">
        <v>483</v>
      </c>
      <c r="AF30" s="1">
        <f t="shared" si="13"/>
        <v>12</v>
      </c>
      <c r="AG30" s="206">
        <v>471</v>
      </c>
      <c r="AH30" s="1">
        <f t="shared" si="14"/>
        <v>3</v>
      </c>
      <c r="AI30" s="63">
        <v>468</v>
      </c>
      <c r="AJ30" s="1">
        <f t="shared" si="15"/>
        <v>7</v>
      </c>
      <c r="AK30" s="63">
        <v>461</v>
      </c>
      <c r="AL30" s="1">
        <f t="shared" si="16"/>
        <v>5</v>
      </c>
      <c r="AM30" s="63">
        <v>456</v>
      </c>
      <c r="AN30" s="1">
        <f t="shared" si="27"/>
        <v>6</v>
      </c>
      <c r="AO30" s="63">
        <v>450</v>
      </c>
      <c r="AP30" s="1">
        <f t="shared" si="18"/>
        <v>1</v>
      </c>
      <c r="AQ30" s="63">
        <v>449</v>
      </c>
      <c r="AR30" s="1">
        <f t="shared" si="31"/>
        <v>7</v>
      </c>
      <c r="AS30" s="63">
        <v>442</v>
      </c>
      <c r="AT30" s="1">
        <f t="shared" si="32"/>
        <v>9</v>
      </c>
      <c r="AU30" s="63">
        <v>433</v>
      </c>
      <c r="AV30" s="1">
        <f t="shared" si="33"/>
        <v>9</v>
      </c>
      <c r="AW30" s="94">
        <v>424</v>
      </c>
      <c r="AX30" s="1">
        <f t="shared" si="19"/>
        <v>5</v>
      </c>
      <c r="AY30" s="63">
        <v>419</v>
      </c>
      <c r="AZ30" s="1">
        <f t="shared" si="20"/>
        <v>8</v>
      </c>
      <c r="BA30" s="63">
        <v>411</v>
      </c>
      <c r="BB30" s="1">
        <f t="shared" si="21"/>
        <v>3</v>
      </c>
      <c r="BC30" s="77">
        <v>408</v>
      </c>
      <c r="BD30" s="1">
        <f t="shared" si="21"/>
        <v>8</v>
      </c>
      <c r="BE30" s="63">
        <v>400</v>
      </c>
      <c r="BF30" s="1">
        <f t="shared" si="21"/>
        <v>2</v>
      </c>
      <c r="BG30" s="1">
        <v>398</v>
      </c>
      <c r="BH30" s="1">
        <f t="shared" si="22"/>
        <v>2</v>
      </c>
      <c r="BI30" s="10">
        <v>396</v>
      </c>
      <c r="BJ30" s="1">
        <f t="shared" si="23"/>
        <v>5</v>
      </c>
      <c r="BK30" s="10">
        <v>391</v>
      </c>
      <c r="BL30" s="1">
        <f t="shared" si="24"/>
        <v>6</v>
      </c>
      <c r="BM30" s="1">
        <v>385</v>
      </c>
      <c r="BN30" s="1">
        <f t="shared" si="25"/>
        <v>5</v>
      </c>
      <c r="BO30" s="1">
        <v>380</v>
      </c>
      <c r="BP30" s="1">
        <f t="shared" si="25"/>
        <v>10</v>
      </c>
      <c r="BQ30" s="1">
        <v>370</v>
      </c>
      <c r="BR30" s="1">
        <f t="shared" si="0"/>
        <v>9</v>
      </c>
      <c r="BS30" s="1">
        <v>361</v>
      </c>
      <c r="BT30" s="1">
        <f t="shared" si="1"/>
        <v>8</v>
      </c>
      <c r="BU30" s="1">
        <v>353</v>
      </c>
      <c r="BV30" s="1">
        <f t="shared" si="1"/>
        <v>4</v>
      </c>
      <c r="BW30" s="1">
        <v>349</v>
      </c>
      <c r="BX30" s="3">
        <v>352</v>
      </c>
      <c r="BY30" s="3">
        <v>349</v>
      </c>
      <c r="BZ30" s="7"/>
      <c r="CA30" s="5">
        <f t="shared" si="2"/>
        <v>3</v>
      </c>
      <c r="CB30" s="2"/>
      <c r="CC30" s="2"/>
      <c r="CE30" t="s">
        <v>359</v>
      </c>
      <c r="CF30" s="1" t="s">
        <v>360</v>
      </c>
    </row>
    <row r="31" spans="1:84">
      <c r="A31" s="60">
        <f>(X31+Z31+AB31+AD31+AF31+AH31+AJ31+AL31+AN31+AP31+AR31+AT31+AV31+AX31+AZ31+BB31+BD31+BF31+BH31+BJ31+BL31+BN31+BP31+BR31+BT31+BV31)/((25*3)+1.5)</f>
        <v>3.7777777777777777</v>
      </c>
      <c r="B31" s="1" t="s">
        <v>19</v>
      </c>
      <c r="C31" s="1" t="s">
        <v>96</v>
      </c>
      <c r="D31" s="159">
        <v>35745</v>
      </c>
      <c r="E31" s="141"/>
      <c r="F31" s="158">
        <f>$B$1-D31</f>
        <v>7537</v>
      </c>
      <c r="H31" s="138" t="s">
        <v>1007</v>
      </c>
      <c r="I31" s="1">
        <v>1</v>
      </c>
      <c r="J31" s="1" t="s">
        <v>187</v>
      </c>
      <c r="K31" s="315">
        <v>620</v>
      </c>
      <c r="L31" s="1">
        <f t="shared" si="41"/>
        <v>7</v>
      </c>
      <c r="M31" s="311">
        <v>613</v>
      </c>
      <c r="N31" s="1">
        <f t="shared" si="42"/>
        <v>13</v>
      </c>
      <c r="O31" s="308">
        <v>600</v>
      </c>
      <c r="P31" s="1">
        <f t="shared" si="5"/>
        <v>5</v>
      </c>
      <c r="Q31" s="301">
        <v>595</v>
      </c>
      <c r="R31" s="1">
        <f t="shared" si="37"/>
        <v>15</v>
      </c>
      <c r="S31" s="290">
        <v>580</v>
      </c>
      <c r="T31" s="1">
        <f t="shared" si="7"/>
        <v>9</v>
      </c>
      <c r="U31" s="282">
        <v>571</v>
      </c>
      <c r="V31" s="1">
        <f t="shared" si="8"/>
        <v>14</v>
      </c>
      <c r="W31" s="77">
        <v>557</v>
      </c>
      <c r="X31" s="1">
        <f t="shared" si="9"/>
        <v>8</v>
      </c>
      <c r="Y31" s="265">
        <v>549</v>
      </c>
      <c r="Z31" s="1">
        <f t="shared" si="10"/>
        <v>9</v>
      </c>
      <c r="AA31" s="234">
        <v>540</v>
      </c>
      <c r="AB31" s="1">
        <f t="shared" si="11"/>
        <v>19</v>
      </c>
      <c r="AC31" s="227">
        <v>521</v>
      </c>
      <c r="AD31" s="1">
        <f t="shared" si="12"/>
        <v>9</v>
      </c>
      <c r="AE31" s="63">
        <v>512</v>
      </c>
      <c r="AF31" s="1">
        <f t="shared" si="13"/>
        <v>9</v>
      </c>
      <c r="AG31" s="206">
        <v>503</v>
      </c>
      <c r="AH31" s="1">
        <f t="shared" si="14"/>
        <v>9</v>
      </c>
      <c r="AI31" s="63">
        <v>494</v>
      </c>
      <c r="AJ31" s="1">
        <f t="shared" si="15"/>
        <v>13</v>
      </c>
      <c r="AK31" s="63">
        <v>481</v>
      </c>
      <c r="AL31" s="1">
        <f t="shared" si="16"/>
        <v>19</v>
      </c>
      <c r="AM31" s="63">
        <v>462</v>
      </c>
      <c r="AN31" s="1">
        <f t="shared" si="27"/>
        <v>6</v>
      </c>
      <c r="AO31" s="63">
        <v>456</v>
      </c>
      <c r="AP31" s="1">
        <f t="shared" si="18"/>
        <v>15</v>
      </c>
      <c r="AQ31" s="63">
        <v>441</v>
      </c>
      <c r="AR31" s="1">
        <f t="shared" si="31"/>
        <v>13</v>
      </c>
      <c r="AS31" s="63">
        <v>428</v>
      </c>
      <c r="AT31" s="1">
        <f t="shared" si="32"/>
        <v>17</v>
      </c>
      <c r="AU31" s="63">
        <v>411</v>
      </c>
      <c r="AV31" s="1">
        <f t="shared" si="33"/>
        <v>7</v>
      </c>
      <c r="AW31" s="94">
        <v>404</v>
      </c>
      <c r="AX31" s="1">
        <f t="shared" si="19"/>
        <v>22</v>
      </c>
      <c r="AY31" s="63">
        <v>382</v>
      </c>
      <c r="AZ31" s="1">
        <f t="shared" si="20"/>
        <v>14</v>
      </c>
      <c r="BA31" s="63">
        <v>368</v>
      </c>
      <c r="BB31" s="1">
        <f t="shared" si="21"/>
        <v>7</v>
      </c>
      <c r="BC31" s="77">
        <v>361</v>
      </c>
      <c r="BD31" s="1">
        <f t="shared" si="21"/>
        <v>14</v>
      </c>
      <c r="BE31" s="63">
        <v>347</v>
      </c>
      <c r="BF31" s="1">
        <f t="shared" si="21"/>
        <v>8</v>
      </c>
      <c r="BG31" s="1">
        <v>339</v>
      </c>
      <c r="BH31" s="1">
        <f t="shared" si="22"/>
        <v>13</v>
      </c>
      <c r="BI31" s="10">
        <v>326</v>
      </c>
      <c r="BJ31" s="1">
        <f t="shared" si="23"/>
        <v>14</v>
      </c>
      <c r="BK31" s="10">
        <v>312</v>
      </c>
      <c r="BL31" s="1">
        <f t="shared" si="24"/>
        <v>5</v>
      </c>
      <c r="BM31" s="1">
        <v>307</v>
      </c>
      <c r="BN31" s="1">
        <f t="shared" si="25"/>
        <v>11</v>
      </c>
      <c r="BO31" s="1">
        <v>296</v>
      </c>
      <c r="BP31" s="1">
        <f t="shared" si="25"/>
        <v>9</v>
      </c>
      <c r="BQ31" s="1">
        <v>287</v>
      </c>
      <c r="BR31" s="1">
        <f t="shared" si="0"/>
        <v>6</v>
      </c>
      <c r="BS31" s="1">
        <v>281</v>
      </c>
      <c r="BT31" s="1">
        <f t="shared" si="1"/>
        <v>12</v>
      </c>
      <c r="BU31" s="1">
        <v>269</v>
      </c>
      <c r="BV31" s="1">
        <f t="shared" si="1"/>
        <v>1</v>
      </c>
      <c r="BW31" s="1">
        <v>268</v>
      </c>
      <c r="BX31" s="3">
        <v>286</v>
      </c>
      <c r="BY31" s="3">
        <v>259</v>
      </c>
      <c r="BZ31" s="7"/>
      <c r="CA31" s="5">
        <f t="shared" si="2"/>
        <v>27</v>
      </c>
      <c r="CB31" s="2"/>
      <c r="CC31" s="2"/>
      <c r="CE31" t="s">
        <v>361</v>
      </c>
      <c r="CF31" s="1" t="s">
        <v>362</v>
      </c>
    </row>
    <row r="32" spans="1:84">
      <c r="B32" s="1" t="s">
        <v>20</v>
      </c>
      <c r="C32" s="1" t="s">
        <v>100</v>
      </c>
      <c r="D32" s="166">
        <v>34468</v>
      </c>
      <c r="E32" s="166">
        <v>41174</v>
      </c>
      <c r="F32" s="165">
        <f>E32-D32</f>
        <v>6706</v>
      </c>
      <c r="H32" s="87" t="s">
        <v>1006</v>
      </c>
      <c r="I32" s="8">
        <v>0</v>
      </c>
      <c r="J32" s="8" t="s">
        <v>207</v>
      </c>
      <c r="K32" s="315">
        <v>245</v>
      </c>
      <c r="L32" s="1">
        <f t="shared" si="41"/>
        <v>0</v>
      </c>
      <c r="M32" s="311">
        <v>245</v>
      </c>
      <c r="N32" s="1">
        <f t="shared" si="42"/>
        <v>0</v>
      </c>
      <c r="O32" s="308">
        <v>245</v>
      </c>
      <c r="P32" s="1">
        <f t="shared" si="5"/>
        <v>1</v>
      </c>
      <c r="Q32" s="301">
        <v>244</v>
      </c>
      <c r="R32" s="1">
        <f t="shared" si="37"/>
        <v>0</v>
      </c>
      <c r="S32" s="290">
        <v>244</v>
      </c>
      <c r="T32" s="1">
        <f t="shared" si="7"/>
        <v>0</v>
      </c>
      <c r="U32" s="282">
        <v>244</v>
      </c>
      <c r="V32" s="1">
        <f t="shared" si="8"/>
        <v>0</v>
      </c>
      <c r="W32" s="77">
        <v>244</v>
      </c>
      <c r="X32" s="1">
        <f t="shared" si="9"/>
        <v>0</v>
      </c>
      <c r="Y32" s="265">
        <v>244</v>
      </c>
      <c r="Z32" s="1">
        <f t="shared" si="10"/>
        <v>0</v>
      </c>
      <c r="AA32" s="234">
        <v>244</v>
      </c>
      <c r="AB32" s="1">
        <f t="shared" si="11"/>
        <v>0</v>
      </c>
      <c r="AC32" s="227">
        <v>244</v>
      </c>
      <c r="AD32" s="1">
        <f t="shared" si="12"/>
        <v>0</v>
      </c>
      <c r="AE32" s="63">
        <v>244</v>
      </c>
      <c r="AF32" s="1">
        <f t="shared" si="13"/>
        <v>1</v>
      </c>
      <c r="AG32" s="206">
        <v>243</v>
      </c>
      <c r="AH32" s="1">
        <f t="shared" si="14"/>
        <v>0</v>
      </c>
      <c r="AI32" s="63">
        <v>243</v>
      </c>
      <c r="AJ32" s="1">
        <f t="shared" si="15"/>
        <v>0</v>
      </c>
      <c r="AK32" s="63">
        <v>243</v>
      </c>
      <c r="AL32" s="1">
        <f t="shared" si="16"/>
        <v>0</v>
      </c>
      <c r="AM32" s="63">
        <v>243</v>
      </c>
      <c r="AN32" s="1">
        <f t="shared" si="27"/>
        <v>-1</v>
      </c>
      <c r="AO32" s="63">
        <v>244</v>
      </c>
      <c r="AP32" s="1">
        <f t="shared" si="18"/>
        <v>0</v>
      </c>
      <c r="AQ32" s="63">
        <v>244</v>
      </c>
      <c r="AR32" s="1">
        <f t="shared" si="31"/>
        <v>0</v>
      </c>
      <c r="AS32" s="63">
        <v>244</v>
      </c>
      <c r="AT32" s="1">
        <f t="shared" si="32"/>
        <v>0</v>
      </c>
      <c r="AU32" s="63">
        <v>244</v>
      </c>
      <c r="AV32" s="1">
        <f t="shared" si="33"/>
        <v>0</v>
      </c>
      <c r="AW32" s="94">
        <v>244</v>
      </c>
      <c r="AX32" s="1">
        <f t="shared" si="19"/>
        <v>0</v>
      </c>
      <c r="AY32" s="63">
        <v>244</v>
      </c>
      <c r="AZ32" s="1">
        <f t="shared" si="20"/>
        <v>0</v>
      </c>
      <c r="BA32" s="63">
        <v>244</v>
      </c>
      <c r="BB32" s="1">
        <f t="shared" si="21"/>
        <v>1</v>
      </c>
      <c r="BC32" s="77">
        <v>243</v>
      </c>
      <c r="BD32" s="1">
        <f t="shared" si="21"/>
        <v>1</v>
      </c>
      <c r="BE32" s="63">
        <v>242</v>
      </c>
      <c r="BF32" s="1">
        <f t="shared" si="21"/>
        <v>0</v>
      </c>
      <c r="BG32" s="1">
        <v>242</v>
      </c>
      <c r="BH32" s="1">
        <f t="shared" si="22"/>
        <v>4</v>
      </c>
      <c r="BI32" s="10">
        <v>238</v>
      </c>
      <c r="BJ32" s="1">
        <f t="shared" si="23"/>
        <v>3</v>
      </c>
      <c r="BK32" s="10">
        <v>235</v>
      </c>
      <c r="BL32" s="1">
        <f t="shared" si="24"/>
        <v>5</v>
      </c>
      <c r="BM32" s="1">
        <v>230</v>
      </c>
      <c r="BN32" s="1">
        <f t="shared" si="25"/>
        <v>8</v>
      </c>
      <c r="BO32" s="1">
        <v>222</v>
      </c>
      <c r="BP32" s="1">
        <f t="shared" si="25"/>
        <v>1</v>
      </c>
      <c r="BQ32" s="1">
        <v>221</v>
      </c>
      <c r="BR32" s="1">
        <f t="shared" si="0"/>
        <v>1</v>
      </c>
      <c r="BS32" s="1">
        <v>220</v>
      </c>
      <c r="BT32" s="1">
        <f t="shared" si="1"/>
        <v>10</v>
      </c>
      <c r="BU32" s="1">
        <v>210</v>
      </c>
      <c r="BV32" s="1">
        <f t="shared" si="1"/>
        <v>0</v>
      </c>
      <c r="BW32" s="1">
        <v>210</v>
      </c>
      <c r="BX32" s="3">
        <v>213</v>
      </c>
      <c r="BY32" s="3">
        <v>210</v>
      </c>
      <c r="BZ32" s="7"/>
      <c r="CA32" s="5">
        <f t="shared" si="2"/>
        <v>3</v>
      </c>
      <c r="CB32" s="2"/>
      <c r="CC32" s="2"/>
      <c r="CE32" t="s">
        <v>363</v>
      </c>
      <c r="CF32" s="1" t="s">
        <v>364</v>
      </c>
    </row>
    <row r="33" spans="1:84">
      <c r="B33" s="1" t="s">
        <v>21</v>
      </c>
      <c r="C33" s="1" t="s">
        <v>100</v>
      </c>
      <c r="D33" s="166">
        <v>35418</v>
      </c>
      <c r="E33" s="166">
        <v>41526</v>
      </c>
      <c r="F33" s="165">
        <f>E33-D33</f>
        <v>6108</v>
      </c>
      <c r="H33" s="87" t="s">
        <v>1006</v>
      </c>
      <c r="I33" s="87">
        <v>0</v>
      </c>
      <c r="J33" s="87" t="s">
        <v>252</v>
      </c>
      <c r="K33" s="315">
        <v>116</v>
      </c>
      <c r="L33" s="1">
        <f t="shared" si="41"/>
        <v>0</v>
      </c>
      <c r="M33" s="311">
        <v>116</v>
      </c>
      <c r="N33" s="1">
        <f t="shared" si="42"/>
        <v>0</v>
      </c>
      <c r="O33" s="308">
        <v>116</v>
      </c>
      <c r="P33" s="1">
        <f t="shared" si="5"/>
        <v>0</v>
      </c>
      <c r="Q33" s="301">
        <v>116</v>
      </c>
      <c r="R33" s="1">
        <f t="shared" si="37"/>
        <v>1</v>
      </c>
      <c r="S33" s="290">
        <v>115</v>
      </c>
      <c r="T33" s="1">
        <f t="shared" si="7"/>
        <v>0</v>
      </c>
      <c r="U33" s="282">
        <v>115</v>
      </c>
      <c r="V33" s="1">
        <f t="shared" si="8"/>
        <v>0</v>
      </c>
      <c r="W33" s="77">
        <v>115</v>
      </c>
      <c r="X33" s="1">
        <f t="shared" si="9"/>
        <v>2</v>
      </c>
      <c r="Y33" s="265">
        <v>113</v>
      </c>
      <c r="Z33" s="1">
        <f t="shared" si="10"/>
        <v>0</v>
      </c>
      <c r="AA33" s="234">
        <v>113</v>
      </c>
      <c r="AB33" s="1">
        <f t="shared" si="11"/>
        <v>0</v>
      </c>
      <c r="AC33" s="227">
        <v>113</v>
      </c>
      <c r="AD33" s="1">
        <f t="shared" si="12"/>
        <v>0</v>
      </c>
      <c r="AE33" s="63">
        <v>113</v>
      </c>
      <c r="AF33" s="1">
        <f t="shared" si="13"/>
        <v>0</v>
      </c>
      <c r="AG33" s="206">
        <v>113</v>
      </c>
      <c r="AH33" s="1">
        <f t="shared" si="14"/>
        <v>0</v>
      </c>
      <c r="AI33" s="63">
        <v>113</v>
      </c>
      <c r="AJ33" s="1">
        <f t="shared" si="15"/>
        <v>0</v>
      </c>
      <c r="AK33" s="63">
        <v>113</v>
      </c>
      <c r="AL33" s="1">
        <f t="shared" si="16"/>
        <v>1</v>
      </c>
      <c r="AM33" s="63">
        <v>112</v>
      </c>
      <c r="AN33" s="1">
        <f t="shared" si="27"/>
        <v>0</v>
      </c>
      <c r="AO33" s="63">
        <v>112</v>
      </c>
      <c r="AP33" s="1">
        <f t="shared" si="18"/>
        <v>0</v>
      </c>
      <c r="AQ33" s="63">
        <v>112</v>
      </c>
      <c r="AR33" s="1">
        <f t="shared" si="31"/>
        <v>0</v>
      </c>
      <c r="AS33" s="63">
        <v>112</v>
      </c>
      <c r="AT33" s="1">
        <f t="shared" si="32"/>
        <v>0</v>
      </c>
      <c r="AU33" s="63">
        <v>112</v>
      </c>
      <c r="AV33" s="1">
        <f t="shared" si="33"/>
        <v>0</v>
      </c>
      <c r="AW33" s="94">
        <v>112</v>
      </c>
      <c r="AX33" s="1">
        <f t="shared" si="19"/>
        <v>1</v>
      </c>
      <c r="AY33" s="63">
        <v>111</v>
      </c>
      <c r="AZ33" s="1">
        <f t="shared" si="20"/>
        <v>2</v>
      </c>
      <c r="BA33" s="63">
        <v>109</v>
      </c>
      <c r="BB33" s="1">
        <f t="shared" si="21"/>
        <v>3</v>
      </c>
      <c r="BC33" s="77">
        <v>106</v>
      </c>
      <c r="BD33" s="1">
        <f t="shared" si="21"/>
        <v>5</v>
      </c>
      <c r="BE33" s="63">
        <v>101</v>
      </c>
      <c r="BF33" s="1">
        <f t="shared" si="21"/>
        <v>1</v>
      </c>
      <c r="BG33" s="1">
        <v>100</v>
      </c>
      <c r="BH33" s="1">
        <f t="shared" si="22"/>
        <v>3</v>
      </c>
      <c r="BI33" s="10">
        <v>97</v>
      </c>
      <c r="BJ33" s="1">
        <f t="shared" si="23"/>
        <v>2</v>
      </c>
      <c r="BK33" s="10">
        <v>95</v>
      </c>
      <c r="BL33" s="1">
        <f t="shared" si="24"/>
        <v>3</v>
      </c>
      <c r="BM33" s="1">
        <v>92</v>
      </c>
      <c r="BN33" s="1">
        <f t="shared" si="25"/>
        <v>1</v>
      </c>
      <c r="BO33" s="1">
        <v>91</v>
      </c>
      <c r="BP33" s="1">
        <f t="shared" si="25"/>
        <v>4</v>
      </c>
      <c r="BQ33" s="1">
        <v>87</v>
      </c>
      <c r="BR33" s="1">
        <f t="shared" si="0"/>
        <v>1</v>
      </c>
      <c r="BS33" s="1">
        <v>86</v>
      </c>
      <c r="BT33" s="1">
        <f t="shared" si="1"/>
        <v>3</v>
      </c>
      <c r="BU33" s="1">
        <v>83</v>
      </c>
      <c r="BV33" s="1">
        <f t="shared" si="1"/>
        <v>1</v>
      </c>
      <c r="BW33" s="1">
        <v>82</v>
      </c>
      <c r="BX33" s="3">
        <v>82</v>
      </c>
      <c r="BY33" s="3">
        <v>81</v>
      </c>
      <c r="BZ33" s="7"/>
      <c r="CA33" s="5">
        <f t="shared" si="2"/>
        <v>1</v>
      </c>
      <c r="CB33" s="2"/>
      <c r="CC33" s="2"/>
      <c r="CE33" t="s">
        <v>365</v>
      </c>
      <c r="CF33" s="1" t="s">
        <v>366</v>
      </c>
    </row>
    <row r="34" spans="1:84">
      <c r="B34" s="1" t="s">
        <v>22</v>
      </c>
      <c r="C34" s="1" t="s">
        <v>100</v>
      </c>
      <c r="D34" s="166">
        <v>37020</v>
      </c>
      <c r="E34" s="166">
        <v>38255</v>
      </c>
      <c r="F34" s="165">
        <f>E34-D34</f>
        <v>1235</v>
      </c>
      <c r="H34" s="87" t="s">
        <v>1006</v>
      </c>
      <c r="I34" s="8">
        <v>0</v>
      </c>
      <c r="J34" s="8" t="s">
        <v>259</v>
      </c>
      <c r="K34" s="315">
        <v>60</v>
      </c>
      <c r="L34" s="1">
        <f t="shared" si="41"/>
        <v>0</v>
      </c>
      <c r="M34" s="311">
        <v>60</v>
      </c>
      <c r="N34" s="1">
        <f t="shared" si="42"/>
        <v>0</v>
      </c>
      <c r="O34" s="308">
        <v>60</v>
      </c>
      <c r="P34" s="1">
        <f t="shared" si="5"/>
        <v>0</v>
      </c>
      <c r="Q34" s="301">
        <v>60</v>
      </c>
      <c r="R34" s="1">
        <f t="shared" si="37"/>
        <v>0</v>
      </c>
      <c r="S34" s="290">
        <v>60</v>
      </c>
      <c r="T34" s="1">
        <f t="shared" si="7"/>
        <v>0</v>
      </c>
      <c r="U34" s="282">
        <v>60</v>
      </c>
      <c r="V34" s="1">
        <f t="shared" si="8"/>
        <v>0</v>
      </c>
      <c r="W34" s="77">
        <v>60</v>
      </c>
      <c r="X34" s="1">
        <f t="shared" si="9"/>
        <v>0</v>
      </c>
      <c r="Y34" s="265">
        <v>60</v>
      </c>
      <c r="Z34" s="1">
        <f t="shared" si="10"/>
        <v>0</v>
      </c>
      <c r="AA34" s="234">
        <v>60</v>
      </c>
      <c r="AB34" s="1">
        <f t="shared" si="11"/>
        <v>0</v>
      </c>
      <c r="AC34" s="227">
        <v>60</v>
      </c>
      <c r="AD34" s="1">
        <f t="shared" si="12"/>
        <v>0</v>
      </c>
      <c r="AE34" s="63">
        <v>60</v>
      </c>
      <c r="AF34" s="1">
        <f t="shared" si="13"/>
        <v>0</v>
      </c>
      <c r="AG34" s="206">
        <v>60</v>
      </c>
      <c r="AH34" s="1">
        <f t="shared" si="14"/>
        <v>0</v>
      </c>
      <c r="AI34" s="63">
        <v>60</v>
      </c>
      <c r="AJ34" s="1">
        <f t="shared" si="15"/>
        <v>0</v>
      </c>
      <c r="AK34" s="63">
        <v>60</v>
      </c>
      <c r="AL34" s="1">
        <f t="shared" si="16"/>
        <v>0</v>
      </c>
      <c r="AM34" s="63">
        <v>60</v>
      </c>
      <c r="AN34" s="1">
        <f t="shared" si="27"/>
        <v>0</v>
      </c>
      <c r="AO34" s="63">
        <v>60</v>
      </c>
      <c r="AP34" s="1">
        <f t="shared" si="18"/>
        <v>0</v>
      </c>
      <c r="AQ34" s="63">
        <v>60</v>
      </c>
      <c r="AR34" s="1">
        <f t="shared" si="31"/>
        <v>0</v>
      </c>
      <c r="AS34" s="63">
        <v>60</v>
      </c>
      <c r="AT34" s="1">
        <f t="shared" si="32"/>
        <v>0</v>
      </c>
      <c r="AU34" s="63">
        <v>60</v>
      </c>
      <c r="AV34" s="1">
        <f t="shared" si="33"/>
        <v>0</v>
      </c>
      <c r="AW34" s="94">
        <v>60</v>
      </c>
      <c r="AX34" s="1">
        <f t="shared" si="19"/>
        <v>0</v>
      </c>
      <c r="AY34" s="63">
        <v>60</v>
      </c>
      <c r="AZ34" s="1">
        <f t="shared" si="20"/>
        <v>0</v>
      </c>
      <c r="BA34" s="63">
        <v>60</v>
      </c>
      <c r="BB34" s="1">
        <f t="shared" si="21"/>
        <v>0</v>
      </c>
      <c r="BC34" s="77">
        <v>60</v>
      </c>
      <c r="BD34" s="1">
        <f t="shared" si="21"/>
        <v>0</v>
      </c>
      <c r="BE34" s="63">
        <v>60</v>
      </c>
      <c r="BF34" s="1">
        <f t="shared" si="21"/>
        <v>0</v>
      </c>
      <c r="BG34" s="1">
        <v>60</v>
      </c>
      <c r="BH34" s="1">
        <f t="shared" si="22"/>
        <v>0</v>
      </c>
      <c r="BI34" s="10">
        <v>60</v>
      </c>
      <c r="BJ34" s="1">
        <f t="shared" si="23"/>
        <v>0</v>
      </c>
      <c r="BK34" s="10">
        <v>60</v>
      </c>
      <c r="BL34" s="1">
        <f t="shared" si="24"/>
        <v>0</v>
      </c>
      <c r="BM34" s="1">
        <v>60</v>
      </c>
      <c r="BN34" s="1">
        <f t="shared" si="25"/>
        <v>0</v>
      </c>
      <c r="BO34" s="1">
        <v>60</v>
      </c>
      <c r="BP34" s="1">
        <f t="shared" si="25"/>
        <v>0</v>
      </c>
      <c r="BQ34" s="1">
        <v>60</v>
      </c>
      <c r="BR34" s="1">
        <f t="shared" si="0"/>
        <v>0</v>
      </c>
      <c r="BS34" s="1">
        <v>60</v>
      </c>
      <c r="BT34" s="1">
        <f t="shared" si="1"/>
        <v>0</v>
      </c>
      <c r="BU34" s="1">
        <v>60</v>
      </c>
      <c r="BV34" s="1">
        <f t="shared" si="1"/>
        <v>0</v>
      </c>
      <c r="BW34" s="1">
        <v>60</v>
      </c>
      <c r="BX34" s="3">
        <v>71</v>
      </c>
      <c r="BY34" s="3">
        <v>60</v>
      </c>
      <c r="BZ34" s="7"/>
      <c r="CA34" s="5">
        <f t="shared" si="2"/>
        <v>11</v>
      </c>
      <c r="CB34" s="2"/>
      <c r="CC34" s="2"/>
      <c r="CE34" t="s">
        <v>367</v>
      </c>
      <c r="CF34" s="1" t="s">
        <v>368</v>
      </c>
    </row>
    <row r="35" spans="1:84">
      <c r="B35" s="1" t="s">
        <v>23</v>
      </c>
      <c r="C35" s="1" t="s">
        <v>100</v>
      </c>
      <c r="D35" s="171">
        <v>38709</v>
      </c>
      <c r="E35" s="166">
        <v>41784</v>
      </c>
      <c r="F35" s="165">
        <f>E35-D35</f>
        <v>3075</v>
      </c>
      <c r="H35" s="87" t="s">
        <v>1006</v>
      </c>
      <c r="I35" s="87">
        <v>0</v>
      </c>
      <c r="J35" s="87" t="s">
        <v>272</v>
      </c>
      <c r="K35" s="315">
        <v>60</v>
      </c>
      <c r="L35" s="1">
        <f t="shared" si="41"/>
        <v>0</v>
      </c>
      <c r="M35" s="311">
        <v>60</v>
      </c>
      <c r="N35" s="1">
        <f t="shared" si="42"/>
        <v>0</v>
      </c>
      <c r="O35" s="308">
        <v>60</v>
      </c>
      <c r="P35" s="1">
        <f t="shared" si="5"/>
        <v>0</v>
      </c>
      <c r="Q35" s="301">
        <v>60</v>
      </c>
      <c r="R35" s="1">
        <f t="shared" si="37"/>
        <v>0</v>
      </c>
      <c r="S35" s="290">
        <v>60</v>
      </c>
      <c r="T35" s="1">
        <f t="shared" si="7"/>
        <v>0</v>
      </c>
      <c r="U35" s="282">
        <v>60</v>
      </c>
      <c r="V35" s="1">
        <f t="shared" si="8"/>
        <v>0</v>
      </c>
      <c r="W35" s="77">
        <v>60</v>
      </c>
      <c r="X35" s="1">
        <f t="shared" si="9"/>
        <v>0</v>
      </c>
      <c r="Y35" s="265">
        <v>60</v>
      </c>
      <c r="Z35" s="1">
        <f t="shared" si="10"/>
        <v>0</v>
      </c>
      <c r="AA35" s="234">
        <v>60</v>
      </c>
      <c r="AB35" s="1">
        <f t="shared" si="11"/>
        <v>0</v>
      </c>
      <c r="AC35" s="227">
        <v>60</v>
      </c>
      <c r="AD35" s="1">
        <f t="shared" si="12"/>
        <v>1</v>
      </c>
      <c r="AE35" s="63">
        <v>59</v>
      </c>
      <c r="AF35" s="1">
        <f t="shared" si="13"/>
        <v>0</v>
      </c>
      <c r="AG35" s="206">
        <v>59</v>
      </c>
      <c r="AH35" s="1">
        <f t="shared" si="14"/>
        <v>0</v>
      </c>
      <c r="AI35" s="63">
        <v>59</v>
      </c>
      <c r="AJ35" s="1">
        <f t="shared" si="15"/>
        <v>1</v>
      </c>
      <c r="AK35" s="63">
        <v>58</v>
      </c>
      <c r="AL35" s="1">
        <f t="shared" si="16"/>
        <v>0</v>
      </c>
      <c r="AM35" s="63">
        <v>58</v>
      </c>
      <c r="AN35" s="1">
        <f t="shared" si="27"/>
        <v>0</v>
      </c>
      <c r="AO35" s="63">
        <v>58</v>
      </c>
      <c r="AP35" s="1">
        <f t="shared" si="18"/>
        <v>0</v>
      </c>
      <c r="AQ35" s="63">
        <v>58</v>
      </c>
      <c r="AR35" s="1">
        <f t="shared" si="31"/>
        <v>0</v>
      </c>
      <c r="AS35" s="63">
        <v>58</v>
      </c>
      <c r="AT35" s="1">
        <f t="shared" si="32"/>
        <v>0</v>
      </c>
      <c r="AU35" s="63">
        <v>58</v>
      </c>
      <c r="AV35" s="1">
        <f t="shared" si="33"/>
        <v>0</v>
      </c>
      <c r="AW35" s="94">
        <v>58</v>
      </c>
      <c r="AX35" s="1">
        <f t="shared" si="19"/>
        <v>2</v>
      </c>
      <c r="AY35" s="63">
        <v>56</v>
      </c>
      <c r="AZ35" s="1">
        <f t="shared" si="20"/>
        <v>0</v>
      </c>
      <c r="BA35" s="63">
        <v>56</v>
      </c>
      <c r="BB35" s="1">
        <f t="shared" si="21"/>
        <v>0</v>
      </c>
      <c r="BC35" s="77">
        <v>56</v>
      </c>
      <c r="BD35" s="1">
        <f t="shared" si="21"/>
        <v>0</v>
      </c>
      <c r="BE35" s="63">
        <v>56</v>
      </c>
      <c r="BF35" s="1">
        <f t="shared" si="21"/>
        <v>1</v>
      </c>
      <c r="BG35" s="1">
        <v>55</v>
      </c>
      <c r="BH35" s="1">
        <f t="shared" si="22"/>
        <v>1</v>
      </c>
      <c r="BI35" s="10">
        <v>54</v>
      </c>
      <c r="BJ35" s="1">
        <f t="shared" si="23"/>
        <v>1</v>
      </c>
      <c r="BK35" s="10">
        <v>53</v>
      </c>
      <c r="BL35" s="1">
        <f t="shared" si="24"/>
        <v>0</v>
      </c>
      <c r="BM35" s="1">
        <v>53</v>
      </c>
      <c r="BN35" s="1">
        <f t="shared" si="25"/>
        <v>0</v>
      </c>
      <c r="BO35" s="1">
        <v>53</v>
      </c>
      <c r="BP35" s="1">
        <f t="shared" si="25"/>
        <v>1</v>
      </c>
      <c r="BQ35" s="1">
        <v>52</v>
      </c>
      <c r="BR35" s="1">
        <f t="shared" si="0"/>
        <v>0</v>
      </c>
      <c r="BS35" s="1">
        <v>52</v>
      </c>
      <c r="BT35" s="1">
        <f t="shared" si="1"/>
        <v>0</v>
      </c>
      <c r="BU35" s="1">
        <v>52</v>
      </c>
      <c r="BV35" s="1">
        <f t="shared" si="1"/>
        <v>0</v>
      </c>
      <c r="BW35" s="1">
        <v>52</v>
      </c>
      <c r="BX35" s="3">
        <v>52</v>
      </c>
      <c r="BY35" s="3">
        <v>50</v>
      </c>
      <c r="BZ35" s="7"/>
      <c r="CA35" s="5">
        <f t="shared" si="2"/>
        <v>2</v>
      </c>
      <c r="CB35" s="2"/>
      <c r="CC35" s="2"/>
      <c r="CE35" t="s">
        <v>369</v>
      </c>
      <c r="CF35" s="1" t="s">
        <v>370</v>
      </c>
    </row>
    <row r="36" spans="1:84">
      <c r="A36" s="60">
        <f>(X36+Z36+AB36+AD36+AF36+AH36+AJ36+AL36+AN36+AP36+AR36+AT36+AV36+AX36+AZ36+BB36+BD36+BF36+BH36+BJ36+BL36+BN36+BP36+BR36+BT36+BV36)/((25*3)+1.5)</f>
        <v>0.5490196078431373</v>
      </c>
      <c r="B36" s="1" t="s">
        <v>24</v>
      </c>
      <c r="C36" s="1" t="s">
        <v>96</v>
      </c>
      <c r="D36" s="159">
        <v>39445</v>
      </c>
      <c r="E36" s="141"/>
      <c r="F36" s="158">
        <f>$B$1-D36</f>
        <v>3837</v>
      </c>
      <c r="H36" s="203" t="s">
        <v>1143</v>
      </c>
      <c r="I36" s="1">
        <v>1</v>
      </c>
      <c r="J36" s="260" t="s">
        <v>1250</v>
      </c>
      <c r="K36" s="315">
        <v>76</v>
      </c>
      <c r="L36" s="1">
        <f t="shared" si="41"/>
        <v>0</v>
      </c>
      <c r="M36" s="311">
        <v>76</v>
      </c>
      <c r="N36" s="1">
        <f t="shared" si="42"/>
        <v>3</v>
      </c>
      <c r="O36" s="308">
        <v>73</v>
      </c>
      <c r="P36" s="1">
        <f t="shared" si="5"/>
        <v>-1</v>
      </c>
      <c r="Q36" s="301">
        <v>74</v>
      </c>
      <c r="R36" s="1">
        <f t="shared" si="37"/>
        <v>0</v>
      </c>
      <c r="S36" s="290">
        <v>74</v>
      </c>
      <c r="T36" s="1">
        <f t="shared" si="7"/>
        <v>0</v>
      </c>
      <c r="U36" s="282">
        <v>74</v>
      </c>
      <c r="V36" s="1">
        <f t="shared" si="8"/>
        <v>0</v>
      </c>
      <c r="W36" s="77">
        <v>74</v>
      </c>
      <c r="X36" s="1">
        <f t="shared" si="9"/>
        <v>0</v>
      </c>
      <c r="Y36" s="265">
        <v>74</v>
      </c>
      <c r="Z36" s="1">
        <f t="shared" si="10"/>
        <v>0</v>
      </c>
      <c r="AA36" s="234">
        <v>74</v>
      </c>
      <c r="AB36" s="1">
        <f t="shared" si="11"/>
        <v>0</v>
      </c>
      <c r="AC36" s="227">
        <v>74</v>
      </c>
      <c r="AD36" s="1">
        <f t="shared" si="12"/>
        <v>0</v>
      </c>
      <c r="AE36" s="63">
        <v>74</v>
      </c>
      <c r="AF36" s="1">
        <f t="shared" si="13"/>
        <v>0</v>
      </c>
      <c r="AG36" s="206">
        <v>74</v>
      </c>
      <c r="AH36" s="1">
        <f t="shared" si="14"/>
        <v>2</v>
      </c>
      <c r="AI36" s="63">
        <v>72</v>
      </c>
      <c r="AJ36" s="1">
        <f t="shared" si="15"/>
        <v>0</v>
      </c>
      <c r="AK36" s="63">
        <v>72</v>
      </c>
      <c r="AL36" s="1">
        <f t="shared" si="16"/>
        <v>2</v>
      </c>
      <c r="AM36" s="63">
        <v>70</v>
      </c>
      <c r="AN36" s="1">
        <f t="shared" si="27"/>
        <v>4</v>
      </c>
      <c r="AO36" s="63">
        <v>66</v>
      </c>
      <c r="AP36" s="1">
        <f t="shared" si="18"/>
        <v>0</v>
      </c>
      <c r="AQ36" s="63">
        <v>66</v>
      </c>
      <c r="AR36" s="1">
        <f t="shared" si="31"/>
        <v>-1</v>
      </c>
      <c r="AS36" s="63">
        <v>67</v>
      </c>
      <c r="AT36" s="1">
        <f t="shared" si="32"/>
        <v>9</v>
      </c>
      <c r="AU36" s="63">
        <v>58</v>
      </c>
      <c r="AV36" s="1">
        <f t="shared" si="33"/>
        <v>3</v>
      </c>
      <c r="AW36" s="94">
        <v>55</v>
      </c>
      <c r="AX36" s="1">
        <f t="shared" si="19"/>
        <v>2</v>
      </c>
      <c r="AY36" s="63">
        <v>53</v>
      </c>
      <c r="AZ36" s="1">
        <f t="shared" si="20"/>
        <v>0</v>
      </c>
      <c r="BA36" s="63">
        <v>53</v>
      </c>
      <c r="BB36" s="1">
        <f t="shared" si="21"/>
        <v>1</v>
      </c>
      <c r="BC36" s="77">
        <v>52</v>
      </c>
      <c r="BD36" s="1">
        <f t="shared" si="21"/>
        <v>1</v>
      </c>
      <c r="BE36" s="63">
        <v>51</v>
      </c>
      <c r="BF36" s="1">
        <f t="shared" si="21"/>
        <v>1</v>
      </c>
      <c r="BG36" s="1">
        <v>50</v>
      </c>
      <c r="BH36" s="1">
        <f t="shared" si="22"/>
        <v>2</v>
      </c>
      <c r="BI36" s="10">
        <v>48</v>
      </c>
      <c r="BJ36" s="1">
        <f t="shared" si="23"/>
        <v>2</v>
      </c>
      <c r="BK36" s="10">
        <v>46</v>
      </c>
      <c r="BL36" s="1">
        <f t="shared" si="24"/>
        <v>2</v>
      </c>
      <c r="BM36" s="1">
        <v>44</v>
      </c>
      <c r="BN36" s="1">
        <f t="shared" si="25"/>
        <v>4</v>
      </c>
      <c r="BO36" s="1">
        <v>40</v>
      </c>
      <c r="BP36" s="1">
        <f t="shared" si="25"/>
        <v>0</v>
      </c>
      <c r="BQ36" s="1">
        <v>40</v>
      </c>
      <c r="BR36" s="1">
        <f t="shared" si="0"/>
        <v>1</v>
      </c>
      <c r="BS36" s="1">
        <v>39</v>
      </c>
      <c r="BT36" s="1">
        <f t="shared" si="1"/>
        <v>4</v>
      </c>
      <c r="BU36" s="1">
        <v>35</v>
      </c>
      <c r="BV36" s="1">
        <f t="shared" si="1"/>
        <v>3</v>
      </c>
      <c r="BW36" s="1">
        <v>32</v>
      </c>
      <c r="BX36" s="3">
        <v>32</v>
      </c>
      <c r="BY36" s="3">
        <v>31</v>
      </c>
      <c r="BZ36" s="7"/>
      <c r="CA36" s="5">
        <f t="shared" si="2"/>
        <v>1</v>
      </c>
      <c r="CB36" s="2"/>
      <c r="CC36" s="2"/>
      <c r="CE36" t="s">
        <v>371</v>
      </c>
      <c r="CF36" s="1" t="s">
        <v>372</v>
      </c>
    </row>
    <row r="37" spans="1:84">
      <c r="A37" s="60">
        <f>(X37+Z37+AB37+AD37+AF37+AH37+AJ37+AL37+AN37+AP37+AR37+AT37+AV37+AX37+AZ37+BB37+BD37+BF37+BH37+BJ37+BL37+BN37+BP37+BR37+BT37+BV37)/((25*3)+1.5)</f>
        <v>4.784313725490196</v>
      </c>
      <c r="B37" s="1" t="s">
        <v>25</v>
      </c>
      <c r="C37" s="1" t="s">
        <v>96</v>
      </c>
      <c r="D37" s="159">
        <v>40294</v>
      </c>
      <c r="E37" s="141"/>
      <c r="F37" s="158">
        <f>$B$1-D37</f>
        <v>2988</v>
      </c>
      <c r="H37" s="138" t="s">
        <v>1007</v>
      </c>
      <c r="I37" s="1">
        <v>1</v>
      </c>
      <c r="J37" s="1" t="s">
        <v>159</v>
      </c>
      <c r="K37" s="315">
        <v>779</v>
      </c>
      <c r="L37" s="1">
        <f t="shared" si="41"/>
        <v>11</v>
      </c>
      <c r="M37" s="311">
        <v>768</v>
      </c>
      <c r="N37" s="1">
        <f t="shared" si="42"/>
        <v>9</v>
      </c>
      <c r="O37" s="308">
        <v>759</v>
      </c>
      <c r="P37" s="1">
        <f t="shared" si="5"/>
        <v>5</v>
      </c>
      <c r="Q37" s="301">
        <v>754</v>
      </c>
      <c r="R37" s="1">
        <f t="shared" si="37"/>
        <v>13</v>
      </c>
      <c r="S37" s="290">
        <v>741</v>
      </c>
      <c r="T37" s="1">
        <f t="shared" si="7"/>
        <v>21</v>
      </c>
      <c r="U37" s="282">
        <v>720</v>
      </c>
      <c r="V37" s="1">
        <f t="shared" si="8"/>
        <v>11</v>
      </c>
      <c r="W37" s="77">
        <v>709</v>
      </c>
      <c r="X37" s="1">
        <f t="shared" si="9"/>
        <v>1</v>
      </c>
      <c r="Y37" s="265">
        <v>708</v>
      </c>
      <c r="Z37" s="1">
        <f t="shared" si="10"/>
        <v>14</v>
      </c>
      <c r="AA37" s="234">
        <v>694</v>
      </c>
      <c r="AB37" s="1">
        <f t="shared" si="11"/>
        <v>17</v>
      </c>
      <c r="AC37" s="227">
        <v>677</v>
      </c>
      <c r="AD37" s="1">
        <f t="shared" si="12"/>
        <v>18</v>
      </c>
      <c r="AE37" s="63">
        <v>659</v>
      </c>
      <c r="AF37" s="1">
        <f t="shared" si="13"/>
        <v>12</v>
      </c>
      <c r="AG37" s="206">
        <v>647</v>
      </c>
      <c r="AH37" s="1">
        <f t="shared" si="14"/>
        <v>10</v>
      </c>
      <c r="AI37" s="63">
        <v>637</v>
      </c>
      <c r="AJ37" s="1">
        <f t="shared" si="15"/>
        <v>33</v>
      </c>
      <c r="AK37" s="63">
        <v>604</v>
      </c>
      <c r="AL37" s="1">
        <f t="shared" si="16"/>
        <v>21</v>
      </c>
      <c r="AM37" s="63">
        <v>583</v>
      </c>
      <c r="AN37" s="1">
        <f t="shared" si="27"/>
        <v>7</v>
      </c>
      <c r="AO37" s="63">
        <v>576</v>
      </c>
      <c r="AP37" s="1">
        <f t="shared" si="18"/>
        <v>12</v>
      </c>
      <c r="AQ37" s="63">
        <v>564</v>
      </c>
      <c r="AR37" s="1">
        <f t="shared" si="31"/>
        <v>15</v>
      </c>
      <c r="AS37" s="63">
        <v>549</v>
      </c>
      <c r="AT37" s="1">
        <f t="shared" si="32"/>
        <v>35</v>
      </c>
      <c r="AU37" s="63">
        <v>514</v>
      </c>
      <c r="AV37" s="1">
        <f t="shared" si="33"/>
        <v>4</v>
      </c>
      <c r="AW37" s="94">
        <v>510</v>
      </c>
      <c r="AX37" s="1">
        <f t="shared" si="19"/>
        <v>10</v>
      </c>
      <c r="AY37" s="63">
        <v>500</v>
      </c>
      <c r="AZ37" s="1">
        <f t="shared" si="20"/>
        <v>29</v>
      </c>
      <c r="BA37" s="63">
        <v>471</v>
      </c>
      <c r="BB37" s="1">
        <f t="shared" si="21"/>
        <v>11</v>
      </c>
      <c r="BC37" s="77">
        <v>460</v>
      </c>
      <c r="BD37" s="1">
        <f t="shared" si="21"/>
        <v>7</v>
      </c>
      <c r="BE37" s="63">
        <v>453</v>
      </c>
      <c r="BF37" s="1">
        <f t="shared" si="21"/>
        <v>7</v>
      </c>
      <c r="BG37" s="1">
        <v>446</v>
      </c>
      <c r="BH37" s="1">
        <f t="shared" si="22"/>
        <v>23</v>
      </c>
      <c r="BI37" s="10">
        <v>423</v>
      </c>
      <c r="BJ37" s="1">
        <f t="shared" si="23"/>
        <v>9</v>
      </c>
      <c r="BK37" s="10">
        <v>414</v>
      </c>
      <c r="BL37" s="1">
        <f t="shared" si="24"/>
        <v>14</v>
      </c>
      <c r="BM37" s="1">
        <v>400</v>
      </c>
      <c r="BN37" s="1">
        <f t="shared" si="25"/>
        <v>2</v>
      </c>
      <c r="BO37" s="1">
        <v>398</v>
      </c>
      <c r="BP37" s="1">
        <f t="shared" si="25"/>
        <v>34</v>
      </c>
      <c r="BQ37" s="1">
        <v>364</v>
      </c>
      <c r="BR37" s="1">
        <f t="shared" si="0"/>
        <v>9</v>
      </c>
      <c r="BS37" s="1">
        <v>355</v>
      </c>
      <c r="BT37" s="1">
        <f t="shared" si="1"/>
        <v>11</v>
      </c>
      <c r="BU37" s="1">
        <v>344</v>
      </c>
      <c r="BV37" s="1">
        <f t="shared" si="1"/>
        <v>1</v>
      </c>
      <c r="BW37" s="1">
        <v>343</v>
      </c>
      <c r="BX37" s="3">
        <v>380</v>
      </c>
      <c r="BY37" s="3">
        <v>335</v>
      </c>
      <c r="BZ37" s="7">
        <v>1</v>
      </c>
      <c r="CA37" s="5">
        <f t="shared" si="2"/>
        <v>46</v>
      </c>
      <c r="CB37" s="2"/>
      <c r="CC37" s="2"/>
      <c r="CE37" t="s">
        <v>373</v>
      </c>
      <c r="CF37" s="1" t="s">
        <v>374</v>
      </c>
    </row>
    <row r="38" spans="1:84">
      <c r="A38" s="60">
        <f>(X38+Z38+AB38+AD38+AF38+AH38+AJ38+AL38+AN38+AP38+AR38+AT38+AV38+AX38+AZ38+BB38+BD38+BF38+BH38+BJ38+BL38+BN38+BP38+BR38+BT38+BV38)/((25*3)+1.5)</f>
        <v>3.1241830065359477</v>
      </c>
      <c r="B38" s="1" t="s">
        <v>26</v>
      </c>
      <c r="C38" s="1" t="s">
        <v>96</v>
      </c>
      <c r="D38" s="167">
        <v>39264</v>
      </c>
      <c r="E38" s="141"/>
      <c r="F38" s="158">
        <f>$B$1-D38</f>
        <v>4018</v>
      </c>
      <c r="H38" s="138" t="s">
        <v>1007</v>
      </c>
      <c r="I38" s="1">
        <v>1</v>
      </c>
      <c r="J38" s="1" t="s">
        <v>210</v>
      </c>
      <c r="K38" s="315">
        <v>474</v>
      </c>
      <c r="L38" s="1">
        <f t="shared" si="41"/>
        <v>7</v>
      </c>
      <c r="M38" s="311">
        <v>467</v>
      </c>
      <c r="N38" s="1">
        <f t="shared" si="42"/>
        <v>5</v>
      </c>
      <c r="O38" s="308">
        <v>462</v>
      </c>
      <c r="P38" s="1">
        <f t="shared" si="5"/>
        <v>2</v>
      </c>
      <c r="Q38" s="301">
        <v>460</v>
      </c>
      <c r="R38" s="1">
        <f t="shared" si="37"/>
        <v>7</v>
      </c>
      <c r="S38" s="290">
        <v>453</v>
      </c>
      <c r="T38" s="1">
        <f t="shared" si="7"/>
        <v>8</v>
      </c>
      <c r="U38" s="282">
        <v>445</v>
      </c>
      <c r="V38" s="1">
        <f t="shared" si="8"/>
        <v>11</v>
      </c>
      <c r="W38" s="77">
        <v>434</v>
      </c>
      <c r="X38" s="1">
        <f t="shared" si="9"/>
        <v>1</v>
      </c>
      <c r="Y38" s="265">
        <v>433</v>
      </c>
      <c r="Z38" s="1">
        <f t="shared" si="10"/>
        <v>4</v>
      </c>
      <c r="AA38" s="234">
        <v>429</v>
      </c>
      <c r="AB38" s="1">
        <f t="shared" si="11"/>
        <v>5</v>
      </c>
      <c r="AC38" s="227">
        <v>424</v>
      </c>
      <c r="AD38" s="1">
        <f t="shared" si="12"/>
        <v>8</v>
      </c>
      <c r="AE38" s="63">
        <v>416</v>
      </c>
      <c r="AF38" s="1">
        <f t="shared" si="13"/>
        <v>5</v>
      </c>
      <c r="AG38" s="206">
        <v>411</v>
      </c>
      <c r="AH38" s="1">
        <f t="shared" si="14"/>
        <v>5</v>
      </c>
      <c r="AI38" s="63">
        <v>406</v>
      </c>
      <c r="AJ38" s="1">
        <f t="shared" si="15"/>
        <v>14</v>
      </c>
      <c r="AK38" s="63">
        <v>392</v>
      </c>
      <c r="AL38" s="1">
        <f t="shared" si="16"/>
        <v>14</v>
      </c>
      <c r="AM38" s="63">
        <v>378</v>
      </c>
      <c r="AN38" s="1">
        <f t="shared" si="27"/>
        <v>4</v>
      </c>
      <c r="AO38" s="63">
        <v>374</v>
      </c>
      <c r="AP38" s="1">
        <f t="shared" si="18"/>
        <v>4</v>
      </c>
      <c r="AQ38" s="63">
        <v>370</v>
      </c>
      <c r="AR38" s="1">
        <f t="shared" si="31"/>
        <v>20</v>
      </c>
      <c r="AS38" s="63">
        <v>350</v>
      </c>
      <c r="AT38" s="1">
        <f t="shared" si="32"/>
        <v>16</v>
      </c>
      <c r="AU38" s="63">
        <v>334</v>
      </c>
      <c r="AV38" s="1">
        <f t="shared" si="33"/>
        <v>2</v>
      </c>
      <c r="AW38" s="94">
        <v>332</v>
      </c>
      <c r="AX38" s="1">
        <f t="shared" si="19"/>
        <v>8</v>
      </c>
      <c r="AY38" s="63">
        <v>324</v>
      </c>
      <c r="AZ38" s="1">
        <f t="shared" si="20"/>
        <v>14</v>
      </c>
      <c r="BA38" s="63">
        <v>310</v>
      </c>
      <c r="BB38" s="1">
        <f t="shared" si="21"/>
        <v>14</v>
      </c>
      <c r="BC38" s="77">
        <v>296</v>
      </c>
      <c r="BD38" s="1">
        <f t="shared" si="21"/>
        <v>2</v>
      </c>
      <c r="BE38" s="63">
        <v>294</v>
      </c>
      <c r="BF38" s="1">
        <f t="shared" si="21"/>
        <v>16</v>
      </c>
      <c r="BG38" s="1">
        <v>278</v>
      </c>
      <c r="BH38" s="1">
        <f t="shared" si="22"/>
        <v>12</v>
      </c>
      <c r="BI38" s="10">
        <v>266</v>
      </c>
      <c r="BJ38" s="1">
        <f t="shared" si="23"/>
        <v>8</v>
      </c>
      <c r="BK38" s="10">
        <v>258</v>
      </c>
      <c r="BL38" s="1">
        <f t="shared" si="24"/>
        <v>4</v>
      </c>
      <c r="BM38" s="1">
        <v>254</v>
      </c>
      <c r="BN38" s="1">
        <f t="shared" si="25"/>
        <v>14</v>
      </c>
      <c r="BO38" s="1">
        <v>240</v>
      </c>
      <c r="BP38" s="1">
        <f t="shared" si="25"/>
        <v>13</v>
      </c>
      <c r="BQ38" s="1">
        <v>227</v>
      </c>
      <c r="BR38" s="1">
        <f t="shared" si="0"/>
        <v>15</v>
      </c>
      <c r="BS38" s="1">
        <v>212</v>
      </c>
      <c r="BT38" s="1">
        <f t="shared" si="1"/>
        <v>15</v>
      </c>
      <c r="BU38" s="1">
        <v>197</v>
      </c>
      <c r="BV38" s="1">
        <f t="shared" si="1"/>
        <v>2</v>
      </c>
      <c r="BW38" s="1">
        <v>195</v>
      </c>
      <c r="BX38" s="3">
        <v>209</v>
      </c>
      <c r="BY38" s="3">
        <v>199</v>
      </c>
      <c r="BZ38" s="7"/>
      <c r="CA38" s="5">
        <f t="shared" si="2"/>
        <v>10</v>
      </c>
      <c r="CB38" s="2"/>
      <c r="CC38" s="2"/>
      <c r="CE38" t="s">
        <v>375</v>
      </c>
      <c r="CF38" s="1" t="s">
        <v>376</v>
      </c>
    </row>
    <row r="39" spans="1:84">
      <c r="A39" s="60">
        <f>(X39+Z39+AB39+AD39+AF39+AH39+AJ39+AL39+AN39+AP39+AR39+AT39+AV39+AX39+AZ39+BB39+BD39+BF39+BH39+BJ39+BL39+BN39+BP39+BR39+BT39+BV39)/((25*3)+1.5)</f>
        <v>2.2222222222222223</v>
      </c>
      <c r="B39" s="1" t="s">
        <v>27</v>
      </c>
      <c r="C39" s="1" t="s">
        <v>96</v>
      </c>
      <c r="D39" s="167">
        <v>39264</v>
      </c>
      <c r="E39" s="141"/>
      <c r="F39" s="158">
        <f>$B$1-D39</f>
        <v>4018</v>
      </c>
      <c r="H39" s="138" t="s">
        <v>1007</v>
      </c>
      <c r="I39" s="1">
        <v>1</v>
      </c>
      <c r="J39" s="1" t="s">
        <v>249</v>
      </c>
      <c r="K39" s="315">
        <v>299</v>
      </c>
      <c r="L39" s="1">
        <f t="shared" si="41"/>
        <v>5</v>
      </c>
      <c r="M39" s="311">
        <v>294</v>
      </c>
      <c r="N39" s="1">
        <f t="shared" si="42"/>
        <v>5</v>
      </c>
      <c r="O39" s="308">
        <v>289</v>
      </c>
      <c r="P39" s="1">
        <f t="shared" si="5"/>
        <v>4</v>
      </c>
      <c r="Q39" s="301">
        <v>285</v>
      </c>
      <c r="R39" s="1">
        <f t="shared" si="37"/>
        <v>6</v>
      </c>
      <c r="S39" s="290">
        <v>279</v>
      </c>
      <c r="T39" s="1">
        <f t="shared" si="7"/>
        <v>4</v>
      </c>
      <c r="U39" s="282">
        <v>275</v>
      </c>
      <c r="V39" s="1">
        <f t="shared" si="8"/>
        <v>12</v>
      </c>
      <c r="W39" s="77">
        <v>263</v>
      </c>
      <c r="X39" s="1">
        <f t="shared" si="9"/>
        <v>2</v>
      </c>
      <c r="Y39" s="265">
        <v>261</v>
      </c>
      <c r="Z39" s="1">
        <f t="shared" si="10"/>
        <v>4</v>
      </c>
      <c r="AA39" s="234">
        <v>257</v>
      </c>
      <c r="AB39" s="1">
        <f t="shared" si="11"/>
        <v>5</v>
      </c>
      <c r="AC39" s="227">
        <v>252</v>
      </c>
      <c r="AD39" s="1">
        <f t="shared" si="12"/>
        <v>3</v>
      </c>
      <c r="AE39" s="63">
        <v>249</v>
      </c>
      <c r="AF39" s="1">
        <f t="shared" si="13"/>
        <v>6</v>
      </c>
      <c r="AG39" s="206">
        <v>243</v>
      </c>
      <c r="AH39" s="1">
        <f t="shared" si="14"/>
        <v>3</v>
      </c>
      <c r="AI39" s="63">
        <v>240</v>
      </c>
      <c r="AJ39" s="1">
        <f t="shared" si="15"/>
        <v>9</v>
      </c>
      <c r="AK39" s="63">
        <v>231</v>
      </c>
      <c r="AL39" s="1">
        <f t="shared" si="16"/>
        <v>14</v>
      </c>
      <c r="AM39" s="63">
        <v>217</v>
      </c>
      <c r="AN39" s="1">
        <f t="shared" si="27"/>
        <v>5</v>
      </c>
      <c r="AO39" s="63">
        <v>212</v>
      </c>
      <c r="AP39" s="1">
        <f t="shared" si="18"/>
        <v>1</v>
      </c>
      <c r="AQ39" s="63">
        <v>211</v>
      </c>
      <c r="AR39" s="1">
        <f t="shared" si="31"/>
        <v>9</v>
      </c>
      <c r="AS39" s="63">
        <v>202</v>
      </c>
      <c r="AT39" s="1">
        <f t="shared" si="32"/>
        <v>11</v>
      </c>
      <c r="AU39" s="63">
        <v>191</v>
      </c>
      <c r="AV39" s="1">
        <f t="shared" si="33"/>
        <v>1</v>
      </c>
      <c r="AW39" s="94">
        <v>190</v>
      </c>
      <c r="AX39" s="1">
        <f t="shared" si="19"/>
        <v>5</v>
      </c>
      <c r="AY39" s="63">
        <v>185</v>
      </c>
      <c r="AZ39" s="1">
        <f t="shared" si="20"/>
        <v>12</v>
      </c>
      <c r="BA39" s="63">
        <v>173</v>
      </c>
      <c r="BB39" s="1">
        <f t="shared" si="21"/>
        <v>10</v>
      </c>
      <c r="BC39" s="77">
        <v>163</v>
      </c>
      <c r="BD39" s="1">
        <f t="shared" si="21"/>
        <v>3</v>
      </c>
      <c r="BE39" s="63">
        <v>160</v>
      </c>
      <c r="BF39" s="1">
        <f t="shared" si="21"/>
        <v>14</v>
      </c>
      <c r="BG39" s="1">
        <v>146</v>
      </c>
      <c r="BH39" s="1">
        <f t="shared" si="22"/>
        <v>11</v>
      </c>
      <c r="BI39" s="10">
        <v>135</v>
      </c>
      <c r="BJ39" s="1">
        <f t="shared" si="23"/>
        <v>11</v>
      </c>
      <c r="BK39" s="10">
        <v>124</v>
      </c>
      <c r="BL39" s="1">
        <f t="shared" si="24"/>
        <v>3</v>
      </c>
      <c r="BM39" s="1">
        <v>121</v>
      </c>
      <c r="BN39" s="1">
        <f t="shared" si="25"/>
        <v>8</v>
      </c>
      <c r="BO39" s="1">
        <v>113</v>
      </c>
      <c r="BP39" s="1">
        <f t="shared" si="25"/>
        <v>0</v>
      </c>
      <c r="BQ39" s="1">
        <v>113</v>
      </c>
      <c r="BR39" s="1">
        <f t="shared" si="0"/>
        <v>12</v>
      </c>
      <c r="BS39" s="1">
        <v>101</v>
      </c>
      <c r="BT39" s="1">
        <f t="shared" si="1"/>
        <v>8</v>
      </c>
      <c r="BU39" s="1">
        <v>93</v>
      </c>
      <c r="BV39" s="1">
        <f t="shared" si="1"/>
        <v>0</v>
      </c>
      <c r="BW39" s="1">
        <v>93</v>
      </c>
      <c r="BX39" s="3">
        <v>94</v>
      </c>
      <c r="BY39" s="3">
        <v>88</v>
      </c>
      <c r="BZ39" s="7"/>
      <c r="CA39" s="5">
        <f t="shared" si="2"/>
        <v>6</v>
      </c>
      <c r="CB39" s="2"/>
      <c r="CC39" s="2"/>
      <c r="CE39" t="s">
        <v>377</v>
      </c>
      <c r="CF39" s="1" t="s">
        <v>378</v>
      </c>
    </row>
    <row r="40" spans="1:84">
      <c r="A40" s="60">
        <f>(X40+Z40+AB40+AD40+AF40+AH40+AJ40+AL40+AN40+AP40+AR40+AT40+AV40+AX40+AZ40+BB40+BD40+BF40+BH40+BJ40+BL40+BN40+BP40+BR40+BT40+BV40)/((25*3)+1.5)</f>
        <v>0.16993464052287582</v>
      </c>
      <c r="B40" s="1" t="s">
        <v>28</v>
      </c>
      <c r="C40" s="1" t="s">
        <v>101</v>
      </c>
      <c r="D40" s="167">
        <v>39264</v>
      </c>
      <c r="E40" s="141"/>
      <c r="F40" s="158">
        <f>$B$1-D40</f>
        <v>4018</v>
      </c>
      <c r="H40" s="138" t="s">
        <v>1007</v>
      </c>
      <c r="I40" s="59" t="s">
        <v>101</v>
      </c>
      <c r="J40" s="1" t="s">
        <v>317</v>
      </c>
      <c r="K40" s="315">
        <v>23</v>
      </c>
      <c r="L40" s="1">
        <f t="shared" si="41"/>
        <v>0</v>
      </c>
      <c r="M40" s="311">
        <v>23</v>
      </c>
      <c r="N40" s="1">
        <f t="shared" si="42"/>
        <v>0</v>
      </c>
      <c r="O40" s="308">
        <v>23</v>
      </c>
      <c r="P40" s="1">
        <f t="shared" si="5"/>
        <v>0</v>
      </c>
      <c r="Q40" s="301">
        <v>23</v>
      </c>
      <c r="R40" s="1">
        <f t="shared" si="37"/>
        <v>0</v>
      </c>
      <c r="S40" s="290">
        <v>23</v>
      </c>
      <c r="T40" s="1">
        <f t="shared" si="7"/>
        <v>0</v>
      </c>
      <c r="U40" s="282">
        <v>23</v>
      </c>
      <c r="V40" s="1">
        <f t="shared" si="8"/>
        <v>0</v>
      </c>
      <c r="W40" s="77">
        <v>23</v>
      </c>
      <c r="X40" s="1">
        <f t="shared" si="9"/>
        <v>1</v>
      </c>
      <c r="Y40" s="265">
        <v>22</v>
      </c>
      <c r="Z40" s="1">
        <f t="shared" si="10"/>
        <v>0</v>
      </c>
      <c r="AA40" s="234">
        <v>22</v>
      </c>
      <c r="AB40" s="1">
        <f t="shared" si="11"/>
        <v>2</v>
      </c>
      <c r="AC40" s="227">
        <v>20</v>
      </c>
      <c r="AD40" s="1">
        <f t="shared" si="12"/>
        <v>0</v>
      </c>
      <c r="AE40" s="63">
        <v>20</v>
      </c>
      <c r="AF40" s="1">
        <f t="shared" si="13"/>
        <v>0</v>
      </c>
      <c r="AG40" s="206">
        <v>20</v>
      </c>
      <c r="AH40" s="1">
        <f t="shared" si="14"/>
        <v>0</v>
      </c>
      <c r="AI40" s="63">
        <v>20</v>
      </c>
      <c r="AJ40" s="1">
        <f t="shared" si="15"/>
        <v>2</v>
      </c>
      <c r="AK40" s="63">
        <v>18</v>
      </c>
      <c r="AL40" s="1">
        <f t="shared" si="16"/>
        <v>0</v>
      </c>
      <c r="AM40" s="63">
        <v>18</v>
      </c>
      <c r="AN40" s="1">
        <f t="shared" si="27"/>
        <v>0</v>
      </c>
      <c r="AO40" s="63">
        <v>18</v>
      </c>
      <c r="AP40" s="1">
        <f t="shared" si="18"/>
        <v>0</v>
      </c>
      <c r="AQ40" s="63">
        <v>18</v>
      </c>
      <c r="AR40" s="1">
        <f t="shared" si="31"/>
        <v>0</v>
      </c>
      <c r="AS40" s="63">
        <v>18</v>
      </c>
      <c r="AT40" s="1">
        <f t="shared" si="32"/>
        <v>1</v>
      </c>
      <c r="AU40" s="63">
        <v>17</v>
      </c>
      <c r="AV40" s="1">
        <f t="shared" si="33"/>
        <v>0</v>
      </c>
      <c r="AW40" s="94">
        <v>17</v>
      </c>
      <c r="AX40" s="1">
        <f t="shared" si="19"/>
        <v>0</v>
      </c>
      <c r="AY40" s="63">
        <v>17</v>
      </c>
      <c r="AZ40" s="1">
        <f t="shared" si="20"/>
        <v>0</v>
      </c>
      <c r="BA40" s="63">
        <v>17</v>
      </c>
      <c r="BB40" s="1">
        <f t="shared" si="21"/>
        <v>0</v>
      </c>
      <c r="BC40" s="77">
        <v>17</v>
      </c>
      <c r="BD40" s="1">
        <f t="shared" si="21"/>
        <v>0</v>
      </c>
      <c r="BE40" s="63">
        <v>17</v>
      </c>
      <c r="BF40" s="1">
        <f t="shared" si="21"/>
        <v>1</v>
      </c>
      <c r="BG40" s="1">
        <v>16</v>
      </c>
      <c r="BH40" s="1">
        <f t="shared" si="22"/>
        <v>1</v>
      </c>
      <c r="BI40" s="10">
        <v>15</v>
      </c>
      <c r="BJ40" s="1">
        <f t="shared" si="23"/>
        <v>1</v>
      </c>
      <c r="BK40" s="10">
        <v>14</v>
      </c>
      <c r="BL40" s="1">
        <f t="shared" si="24"/>
        <v>0</v>
      </c>
      <c r="BM40" s="1">
        <v>14</v>
      </c>
      <c r="BN40" s="1">
        <f t="shared" si="25"/>
        <v>-1</v>
      </c>
      <c r="BO40" s="1">
        <v>15</v>
      </c>
      <c r="BP40" s="1">
        <f t="shared" si="25"/>
        <v>2</v>
      </c>
      <c r="BQ40" s="1">
        <v>13</v>
      </c>
      <c r="BR40" s="1">
        <f t="shared" si="0"/>
        <v>0</v>
      </c>
      <c r="BS40" s="1">
        <v>13</v>
      </c>
      <c r="BT40" s="1">
        <f t="shared" si="1"/>
        <v>3</v>
      </c>
      <c r="BU40" s="1">
        <v>10</v>
      </c>
      <c r="BV40" s="1">
        <f t="shared" si="1"/>
        <v>0</v>
      </c>
      <c r="BW40" s="1">
        <v>10</v>
      </c>
      <c r="BX40" s="3">
        <v>10</v>
      </c>
      <c r="BY40" s="3">
        <v>10</v>
      </c>
      <c r="BZ40" s="7"/>
      <c r="CA40" s="5">
        <f t="shared" si="2"/>
        <v>0</v>
      </c>
      <c r="CB40" s="2"/>
      <c r="CC40" s="2"/>
      <c r="CE40" t="s">
        <v>379</v>
      </c>
      <c r="CF40" s="1" t="s">
        <v>380</v>
      </c>
    </row>
    <row r="41" spans="1:84">
      <c r="B41" s="1" t="s">
        <v>33</v>
      </c>
      <c r="C41" s="1" t="s">
        <v>100</v>
      </c>
      <c r="D41" s="166">
        <v>37190</v>
      </c>
      <c r="E41" s="166">
        <v>39217</v>
      </c>
      <c r="F41" s="165">
        <f>E41-D41</f>
        <v>2027</v>
      </c>
      <c r="H41" s="87" t="s">
        <v>1007</v>
      </c>
      <c r="I41" s="8">
        <v>0</v>
      </c>
      <c r="J41" s="8" t="s">
        <v>230</v>
      </c>
      <c r="K41" s="315">
        <v>144</v>
      </c>
      <c r="L41" s="1">
        <f t="shared" si="41"/>
        <v>0</v>
      </c>
      <c r="M41" s="311">
        <v>144</v>
      </c>
      <c r="N41" s="1">
        <f t="shared" si="42"/>
        <v>0</v>
      </c>
      <c r="O41" s="308">
        <v>144</v>
      </c>
      <c r="P41" s="1">
        <f t="shared" si="5"/>
        <v>0</v>
      </c>
      <c r="Q41" s="301">
        <v>144</v>
      </c>
      <c r="R41" s="1">
        <f t="shared" si="37"/>
        <v>0</v>
      </c>
      <c r="S41" s="290">
        <v>144</v>
      </c>
      <c r="T41" s="1">
        <f t="shared" si="7"/>
        <v>1</v>
      </c>
      <c r="U41" s="282">
        <v>143</v>
      </c>
      <c r="V41" s="1">
        <f t="shared" si="8"/>
        <v>0</v>
      </c>
      <c r="W41" s="77">
        <v>143</v>
      </c>
      <c r="X41" s="1">
        <f t="shared" si="9"/>
        <v>0</v>
      </c>
      <c r="Y41" s="265">
        <v>143</v>
      </c>
      <c r="Z41" s="1">
        <f t="shared" si="10"/>
        <v>0</v>
      </c>
      <c r="AA41" s="234">
        <v>143</v>
      </c>
      <c r="AB41" s="1">
        <f t="shared" si="11"/>
        <v>0</v>
      </c>
      <c r="AC41" s="227">
        <v>143</v>
      </c>
      <c r="AD41" s="1">
        <f t="shared" si="12"/>
        <v>0</v>
      </c>
      <c r="AE41" s="63">
        <v>143</v>
      </c>
      <c r="AF41" s="1">
        <f t="shared" si="13"/>
        <v>0</v>
      </c>
      <c r="AG41" s="206">
        <v>143</v>
      </c>
      <c r="AH41" s="1">
        <f t="shared" si="14"/>
        <v>0</v>
      </c>
      <c r="AI41" s="63">
        <v>143</v>
      </c>
      <c r="AJ41" s="1">
        <f t="shared" si="15"/>
        <v>0</v>
      </c>
      <c r="AK41" s="63">
        <v>143</v>
      </c>
      <c r="AL41" s="1">
        <f t="shared" si="16"/>
        <v>0</v>
      </c>
      <c r="AM41" s="63">
        <v>143</v>
      </c>
      <c r="AN41" s="1">
        <f t="shared" si="27"/>
        <v>0</v>
      </c>
      <c r="AO41" s="63">
        <v>143</v>
      </c>
      <c r="AP41" s="1">
        <f t="shared" si="18"/>
        <v>1</v>
      </c>
      <c r="AQ41" s="63">
        <v>142</v>
      </c>
      <c r="AR41" s="1">
        <f t="shared" si="31"/>
        <v>0</v>
      </c>
      <c r="AS41" s="63">
        <v>142</v>
      </c>
      <c r="AT41" s="1">
        <f t="shared" si="32"/>
        <v>0</v>
      </c>
      <c r="AU41" s="63">
        <v>142</v>
      </c>
      <c r="AV41" s="1">
        <f t="shared" si="33"/>
        <v>0</v>
      </c>
      <c r="AW41" s="94">
        <v>142</v>
      </c>
      <c r="AX41" s="1">
        <f t="shared" si="19"/>
        <v>0</v>
      </c>
      <c r="AY41" s="63">
        <v>142</v>
      </c>
      <c r="AZ41" s="1">
        <f t="shared" si="20"/>
        <v>0</v>
      </c>
      <c r="BA41" s="63">
        <v>142</v>
      </c>
      <c r="BB41" s="1">
        <f t="shared" si="21"/>
        <v>0</v>
      </c>
      <c r="BC41" s="77">
        <v>142</v>
      </c>
      <c r="BD41" s="1">
        <f t="shared" si="21"/>
        <v>0</v>
      </c>
      <c r="BE41" s="63">
        <v>142</v>
      </c>
      <c r="BF41" s="1">
        <f t="shared" si="21"/>
        <v>0</v>
      </c>
      <c r="BG41" s="1">
        <v>142</v>
      </c>
      <c r="BH41" s="1">
        <f t="shared" si="22"/>
        <v>0</v>
      </c>
      <c r="BI41" s="10">
        <v>142</v>
      </c>
      <c r="BJ41" s="1">
        <f t="shared" si="23"/>
        <v>0</v>
      </c>
      <c r="BK41" s="10">
        <v>142</v>
      </c>
      <c r="BL41" s="1">
        <f t="shared" si="24"/>
        <v>2</v>
      </c>
      <c r="BM41" s="1">
        <v>140</v>
      </c>
      <c r="BN41" s="1">
        <f t="shared" si="25"/>
        <v>0</v>
      </c>
      <c r="BO41" s="1">
        <v>140</v>
      </c>
      <c r="BP41" s="1">
        <f t="shared" si="25"/>
        <v>0</v>
      </c>
      <c r="BQ41" s="1">
        <v>140</v>
      </c>
      <c r="BR41" s="1">
        <f t="shared" si="0"/>
        <v>1</v>
      </c>
      <c r="BS41" s="1">
        <v>139</v>
      </c>
      <c r="BT41" s="1">
        <f t="shared" si="1"/>
        <v>0</v>
      </c>
      <c r="BU41" s="1">
        <v>139</v>
      </c>
      <c r="BV41" s="1">
        <f t="shared" si="1"/>
        <v>0</v>
      </c>
      <c r="BW41" s="1">
        <v>139</v>
      </c>
      <c r="BX41" s="3">
        <v>142</v>
      </c>
      <c r="BY41" s="3">
        <v>135</v>
      </c>
      <c r="BZ41" s="7">
        <v>1</v>
      </c>
      <c r="CA41" s="5">
        <f t="shared" si="2"/>
        <v>8</v>
      </c>
      <c r="CB41" s="2"/>
      <c r="CC41" s="2"/>
      <c r="CE41" t="s">
        <v>381</v>
      </c>
      <c r="CF41" s="1" t="s">
        <v>382</v>
      </c>
    </row>
    <row r="42" spans="1:84">
      <c r="A42" s="60">
        <f>(X42+Z42+AB42+AD42+AF42+AH42+AJ42+AL42+AN42+AP42+AR42+AT42+AV42+AX42+AZ42+BB42+BD42+BF42+BH42+BJ42+BL42+BN42+BP42+BR42+BT42+BV42)/((25*3)+1.5)</f>
        <v>0.58823529411764708</v>
      </c>
      <c r="B42" s="1" t="s">
        <v>34</v>
      </c>
      <c r="C42" s="1" t="s">
        <v>96</v>
      </c>
      <c r="D42" s="159">
        <v>37161</v>
      </c>
      <c r="E42" s="141"/>
      <c r="F42" s="158">
        <f>$B$1-D42</f>
        <v>6121</v>
      </c>
      <c r="H42" s="1" t="s">
        <v>1006</v>
      </c>
      <c r="I42" s="1">
        <v>1</v>
      </c>
      <c r="J42" s="1" t="s">
        <v>283</v>
      </c>
      <c r="K42" s="315">
        <v>95</v>
      </c>
      <c r="L42" s="1">
        <f t="shared" si="41"/>
        <v>2</v>
      </c>
      <c r="M42" s="311">
        <v>93</v>
      </c>
      <c r="N42" s="1">
        <f t="shared" si="42"/>
        <v>3</v>
      </c>
      <c r="O42" s="308">
        <v>90</v>
      </c>
      <c r="P42" s="1">
        <f t="shared" si="5"/>
        <v>0</v>
      </c>
      <c r="Q42" s="301">
        <v>90</v>
      </c>
      <c r="R42" s="1">
        <f t="shared" si="37"/>
        <v>0</v>
      </c>
      <c r="S42" s="290">
        <v>90</v>
      </c>
      <c r="T42" s="1">
        <f t="shared" si="7"/>
        <v>0</v>
      </c>
      <c r="U42" s="282">
        <v>90</v>
      </c>
      <c r="V42" s="1">
        <f t="shared" si="8"/>
        <v>3</v>
      </c>
      <c r="W42" s="77">
        <v>87</v>
      </c>
      <c r="X42" s="1">
        <f t="shared" si="9"/>
        <v>0</v>
      </c>
      <c r="Y42" s="265">
        <v>87</v>
      </c>
      <c r="Z42" s="1">
        <f t="shared" si="10"/>
        <v>3</v>
      </c>
      <c r="AA42" s="234">
        <v>84</v>
      </c>
      <c r="AB42" s="1">
        <f t="shared" si="11"/>
        <v>1</v>
      </c>
      <c r="AC42" s="227">
        <v>83</v>
      </c>
      <c r="AD42" s="1">
        <f t="shared" si="12"/>
        <v>0</v>
      </c>
      <c r="AE42" s="63">
        <v>83</v>
      </c>
      <c r="AF42" s="1">
        <f t="shared" si="13"/>
        <v>2</v>
      </c>
      <c r="AG42" s="206">
        <v>81</v>
      </c>
      <c r="AH42" s="1">
        <f t="shared" si="14"/>
        <v>1</v>
      </c>
      <c r="AI42" s="63">
        <v>80</v>
      </c>
      <c r="AJ42" s="1">
        <f t="shared" si="15"/>
        <v>3</v>
      </c>
      <c r="AK42" s="63">
        <v>77</v>
      </c>
      <c r="AL42" s="1">
        <f t="shared" si="16"/>
        <v>2</v>
      </c>
      <c r="AM42" s="63">
        <v>75</v>
      </c>
      <c r="AN42" s="1">
        <f t="shared" si="27"/>
        <v>2</v>
      </c>
      <c r="AO42" s="63">
        <v>73</v>
      </c>
      <c r="AP42" s="1">
        <f t="shared" si="18"/>
        <v>3</v>
      </c>
      <c r="AQ42" s="63">
        <v>70</v>
      </c>
      <c r="AR42" s="1">
        <f t="shared" si="31"/>
        <v>0</v>
      </c>
      <c r="AS42" s="63">
        <v>70</v>
      </c>
      <c r="AT42" s="1">
        <f t="shared" si="32"/>
        <v>1</v>
      </c>
      <c r="AU42" s="63">
        <v>69</v>
      </c>
      <c r="AV42" s="1">
        <f t="shared" si="33"/>
        <v>1</v>
      </c>
      <c r="AW42" s="94">
        <v>68</v>
      </c>
      <c r="AX42" s="1">
        <f t="shared" si="19"/>
        <v>5</v>
      </c>
      <c r="AY42" s="63">
        <v>63</v>
      </c>
      <c r="AZ42" s="1">
        <f t="shared" si="20"/>
        <v>1</v>
      </c>
      <c r="BA42" s="63">
        <v>62</v>
      </c>
      <c r="BB42" s="1">
        <f t="shared" si="21"/>
        <v>1</v>
      </c>
      <c r="BC42" s="77">
        <v>61</v>
      </c>
      <c r="BD42" s="1">
        <f t="shared" si="21"/>
        <v>2</v>
      </c>
      <c r="BE42" s="63">
        <v>59</v>
      </c>
      <c r="BF42" s="1">
        <f t="shared" si="21"/>
        <v>0</v>
      </c>
      <c r="BG42" s="1">
        <v>59</v>
      </c>
      <c r="BH42" s="1">
        <f t="shared" si="22"/>
        <v>2</v>
      </c>
      <c r="BI42" s="10">
        <v>57</v>
      </c>
      <c r="BJ42" s="1">
        <f t="shared" si="23"/>
        <v>6</v>
      </c>
      <c r="BK42" s="10">
        <v>51</v>
      </c>
      <c r="BL42" s="1">
        <f t="shared" si="24"/>
        <v>1</v>
      </c>
      <c r="BM42" s="1">
        <v>50</v>
      </c>
      <c r="BN42" s="1">
        <f t="shared" si="25"/>
        <v>3</v>
      </c>
      <c r="BO42" s="1">
        <v>47</v>
      </c>
      <c r="BP42" s="1">
        <f t="shared" si="25"/>
        <v>1</v>
      </c>
      <c r="BQ42" s="1">
        <v>46</v>
      </c>
      <c r="BR42" s="1">
        <f t="shared" si="0"/>
        <v>1</v>
      </c>
      <c r="BS42" s="1">
        <v>45</v>
      </c>
      <c r="BT42" s="1">
        <f t="shared" si="1"/>
        <v>3</v>
      </c>
      <c r="BU42" s="1">
        <v>42</v>
      </c>
      <c r="BV42" s="1">
        <f t="shared" si="1"/>
        <v>0</v>
      </c>
      <c r="BW42" s="1">
        <v>42</v>
      </c>
      <c r="BX42" s="3">
        <v>42</v>
      </c>
      <c r="BY42" s="3">
        <v>42</v>
      </c>
      <c r="BZ42" s="7"/>
      <c r="CA42" s="5">
        <f t="shared" si="2"/>
        <v>0</v>
      </c>
      <c r="CB42" s="2"/>
      <c r="CC42" s="2"/>
      <c r="CE42" t="s">
        <v>383</v>
      </c>
      <c r="CF42" s="1" t="s">
        <v>384</v>
      </c>
    </row>
    <row r="43" spans="1:84">
      <c r="A43" s="60">
        <f>(X43+Z43+AB43+AD43+AF43+AH43+AJ43+AL43+AN43+AP43+AR43+AT43+AV43+AX43+AZ43+BB43+BD43+BF43+BH43+BJ43+BL43+BN43+BP43+BR43+BT43+BV43)/((25*3)+1.5)</f>
        <v>4.4967320261437909</v>
      </c>
      <c r="B43" s="1" t="s">
        <v>35</v>
      </c>
      <c r="C43" s="1" t="s">
        <v>96</v>
      </c>
      <c r="D43" s="159">
        <v>32671</v>
      </c>
      <c r="E43" s="141"/>
      <c r="F43" s="158">
        <f>$B$1-D43</f>
        <v>10611</v>
      </c>
      <c r="H43" s="138" t="s">
        <v>1007</v>
      </c>
      <c r="I43" s="1">
        <v>1</v>
      </c>
      <c r="J43" s="1" t="s">
        <v>124</v>
      </c>
      <c r="K43" s="315">
        <v>1042</v>
      </c>
      <c r="L43" s="1">
        <f t="shared" si="41"/>
        <v>12</v>
      </c>
      <c r="M43" s="311">
        <v>1030</v>
      </c>
      <c r="N43" s="1">
        <f t="shared" si="42"/>
        <v>3</v>
      </c>
      <c r="O43" s="308">
        <v>1027</v>
      </c>
      <c r="P43" s="1">
        <f t="shared" si="5"/>
        <v>2</v>
      </c>
      <c r="Q43" s="301">
        <v>1025</v>
      </c>
      <c r="R43" s="1">
        <f t="shared" si="37"/>
        <v>14</v>
      </c>
      <c r="S43" s="290">
        <v>1011</v>
      </c>
      <c r="T43" s="1">
        <f t="shared" si="7"/>
        <v>16</v>
      </c>
      <c r="U43" s="282">
        <v>995</v>
      </c>
      <c r="V43" s="1">
        <f t="shared" si="8"/>
        <v>12</v>
      </c>
      <c r="W43" s="77">
        <v>983</v>
      </c>
      <c r="X43" s="1">
        <f t="shared" si="9"/>
        <v>2</v>
      </c>
      <c r="Y43" s="265">
        <v>981</v>
      </c>
      <c r="Z43" s="1">
        <f t="shared" si="10"/>
        <v>8</v>
      </c>
      <c r="AA43" s="234">
        <v>973</v>
      </c>
      <c r="AB43" s="1">
        <f t="shared" si="11"/>
        <v>12</v>
      </c>
      <c r="AC43" s="227">
        <v>961</v>
      </c>
      <c r="AD43" s="1">
        <f t="shared" si="12"/>
        <v>9</v>
      </c>
      <c r="AE43" s="63">
        <v>952</v>
      </c>
      <c r="AF43" s="1">
        <f t="shared" si="13"/>
        <v>16</v>
      </c>
      <c r="AG43" s="206">
        <v>936</v>
      </c>
      <c r="AH43" s="1">
        <f t="shared" si="14"/>
        <v>7</v>
      </c>
      <c r="AI43" s="63">
        <v>929</v>
      </c>
      <c r="AJ43" s="1">
        <f t="shared" si="15"/>
        <v>20</v>
      </c>
      <c r="AK43" s="63">
        <v>909</v>
      </c>
      <c r="AL43" s="1">
        <f t="shared" si="16"/>
        <v>14</v>
      </c>
      <c r="AM43" s="63">
        <v>895</v>
      </c>
      <c r="AN43" s="1">
        <f t="shared" si="27"/>
        <v>11</v>
      </c>
      <c r="AO43" s="63">
        <v>884</v>
      </c>
      <c r="AP43" s="1">
        <f t="shared" si="18"/>
        <v>10</v>
      </c>
      <c r="AQ43" s="63">
        <v>874</v>
      </c>
      <c r="AR43" s="1">
        <f t="shared" si="31"/>
        <v>18</v>
      </c>
      <c r="AS43" s="63">
        <v>856</v>
      </c>
      <c r="AT43" s="1">
        <f t="shared" si="32"/>
        <v>17</v>
      </c>
      <c r="AU43" s="63">
        <v>839</v>
      </c>
      <c r="AV43" s="1">
        <f t="shared" si="33"/>
        <v>9</v>
      </c>
      <c r="AW43" s="94">
        <v>830</v>
      </c>
      <c r="AX43" s="1">
        <f t="shared" si="19"/>
        <v>6</v>
      </c>
      <c r="AY43" s="63">
        <v>824</v>
      </c>
      <c r="AZ43" s="1">
        <f t="shared" si="20"/>
        <v>22</v>
      </c>
      <c r="BA43" s="63">
        <v>802</v>
      </c>
      <c r="BB43" s="1">
        <f t="shared" si="21"/>
        <v>14</v>
      </c>
      <c r="BC43" s="77">
        <v>788</v>
      </c>
      <c r="BD43" s="1">
        <f t="shared" si="21"/>
        <v>8</v>
      </c>
      <c r="BE43" s="63">
        <v>780</v>
      </c>
      <c r="BF43" s="1">
        <f t="shared" si="21"/>
        <v>8</v>
      </c>
      <c r="BG43" s="1">
        <v>772</v>
      </c>
      <c r="BH43" s="1">
        <f t="shared" si="22"/>
        <v>22</v>
      </c>
      <c r="BI43" s="10">
        <v>750</v>
      </c>
      <c r="BJ43" s="1">
        <f t="shared" si="23"/>
        <v>21</v>
      </c>
      <c r="BK43" s="10">
        <v>729</v>
      </c>
      <c r="BL43" s="1">
        <f t="shared" si="24"/>
        <v>8</v>
      </c>
      <c r="BM43" s="1">
        <v>721</v>
      </c>
      <c r="BN43" s="1">
        <f t="shared" si="25"/>
        <v>7</v>
      </c>
      <c r="BO43" s="1">
        <v>714</v>
      </c>
      <c r="BP43" s="1">
        <f t="shared" si="25"/>
        <v>24</v>
      </c>
      <c r="BQ43" s="1">
        <v>690</v>
      </c>
      <c r="BR43" s="1">
        <f t="shared" si="0"/>
        <v>26</v>
      </c>
      <c r="BS43" s="1">
        <v>664</v>
      </c>
      <c r="BT43" s="1">
        <f t="shared" si="1"/>
        <v>25</v>
      </c>
      <c r="BU43" s="1">
        <v>639</v>
      </c>
      <c r="BV43" s="1">
        <f t="shared" si="1"/>
        <v>0</v>
      </c>
      <c r="BW43" s="1">
        <v>639</v>
      </c>
      <c r="BX43" s="3">
        <v>641</v>
      </c>
      <c r="BY43" s="3">
        <v>628</v>
      </c>
      <c r="BZ43" s="7"/>
      <c r="CA43" s="5">
        <f t="shared" si="2"/>
        <v>13</v>
      </c>
      <c r="CB43" s="2"/>
      <c r="CC43" s="2"/>
      <c r="CE43" t="s">
        <v>385</v>
      </c>
      <c r="CF43" s="1" t="s">
        <v>386</v>
      </c>
    </row>
    <row r="44" spans="1:84">
      <c r="B44" s="1" t="s">
        <v>36</v>
      </c>
      <c r="C44" s="1" t="s">
        <v>100</v>
      </c>
      <c r="D44" s="166">
        <v>38085</v>
      </c>
      <c r="E44" s="166">
        <v>38719</v>
      </c>
      <c r="F44" s="165">
        <f>E44-D44</f>
        <v>634</v>
      </c>
      <c r="H44" s="87" t="s">
        <v>1007</v>
      </c>
      <c r="I44" s="8">
        <v>0</v>
      </c>
      <c r="J44" s="8" t="s">
        <v>287</v>
      </c>
      <c r="K44" s="315">
        <v>29</v>
      </c>
      <c r="L44" s="1">
        <f t="shared" si="41"/>
        <v>0</v>
      </c>
      <c r="M44" s="311">
        <v>29</v>
      </c>
      <c r="N44" s="1">
        <f t="shared" si="42"/>
        <v>0</v>
      </c>
      <c r="O44" s="308">
        <v>29</v>
      </c>
      <c r="P44" s="1">
        <f t="shared" si="5"/>
        <v>0</v>
      </c>
      <c r="Q44" s="301">
        <v>29</v>
      </c>
      <c r="R44" s="1">
        <f t="shared" si="37"/>
        <v>0</v>
      </c>
      <c r="S44" s="290">
        <v>29</v>
      </c>
      <c r="T44" s="1">
        <f t="shared" si="7"/>
        <v>0</v>
      </c>
      <c r="U44" s="282">
        <v>29</v>
      </c>
      <c r="V44" s="1">
        <f t="shared" si="8"/>
        <v>0</v>
      </c>
      <c r="W44" s="77">
        <v>29</v>
      </c>
      <c r="X44" s="1">
        <f t="shared" si="9"/>
        <v>0</v>
      </c>
      <c r="Y44" s="265">
        <v>29</v>
      </c>
      <c r="Z44" s="1">
        <f t="shared" si="10"/>
        <v>0</v>
      </c>
      <c r="AA44" s="234">
        <v>29</v>
      </c>
      <c r="AB44" s="1">
        <f t="shared" si="11"/>
        <v>0</v>
      </c>
      <c r="AC44" s="227">
        <v>29</v>
      </c>
      <c r="AD44" s="1">
        <f t="shared" si="12"/>
        <v>0</v>
      </c>
      <c r="AE44" s="63">
        <v>29</v>
      </c>
      <c r="AF44" s="1">
        <f t="shared" si="13"/>
        <v>0</v>
      </c>
      <c r="AG44" s="206">
        <v>29</v>
      </c>
      <c r="AH44" s="1">
        <f t="shared" si="14"/>
        <v>0</v>
      </c>
      <c r="AI44" s="63">
        <v>29</v>
      </c>
      <c r="AJ44" s="1">
        <f t="shared" si="15"/>
        <v>0</v>
      </c>
      <c r="AK44" s="63">
        <v>29</v>
      </c>
      <c r="AL44" s="1">
        <f t="shared" si="16"/>
        <v>0</v>
      </c>
      <c r="AM44" s="63">
        <v>29</v>
      </c>
      <c r="AN44" s="1">
        <f t="shared" si="27"/>
        <v>0</v>
      </c>
      <c r="AO44" s="63">
        <v>29</v>
      </c>
      <c r="AP44" s="1">
        <f t="shared" si="18"/>
        <v>0</v>
      </c>
      <c r="AQ44" s="63">
        <v>29</v>
      </c>
      <c r="AR44" s="1">
        <f t="shared" si="31"/>
        <v>0</v>
      </c>
      <c r="AS44" s="63">
        <v>29</v>
      </c>
      <c r="AT44" s="1">
        <f t="shared" si="32"/>
        <v>0</v>
      </c>
      <c r="AU44" s="63">
        <v>29</v>
      </c>
      <c r="AV44" s="1">
        <f t="shared" si="33"/>
        <v>0</v>
      </c>
      <c r="AW44" s="94">
        <v>29</v>
      </c>
      <c r="AX44" s="1">
        <f t="shared" si="19"/>
        <v>0</v>
      </c>
      <c r="AY44" s="63">
        <v>29</v>
      </c>
      <c r="AZ44" s="1">
        <f t="shared" si="20"/>
        <v>0</v>
      </c>
      <c r="BA44" s="63">
        <v>29</v>
      </c>
      <c r="BB44" s="1">
        <f t="shared" si="21"/>
        <v>0</v>
      </c>
      <c r="BC44" s="77">
        <v>29</v>
      </c>
      <c r="BD44" s="1">
        <f t="shared" si="21"/>
        <v>0</v>
      </c>
      <c r="BE44" s="63">
        <v>29</v>
      </c>
      <c r="BF44" s="1">
        <f t="shared" si="21"/>
        <v>0</v>
      </c>
      <c r="BG44" s="1">
        <v>29</v>
      </c>
      <c r="BH44" s="1">
        <f t="shared" si="22"/>
        <v>0</v>
      </c>
      <c r="BI44" s="10">
        <v>29</v>
      </c>
      <c r="BJ44" s="1">
        <f t="shared" si="23"/>
        <v>0</v>
      </c>
      <c r="BK44" s="10">
        <v>29</v>
      </c>
      <c r="BL44" s="1">
        <f t="shared" si="24"/>
        <v>0</v>
      </c>
      <c r="BM44" s="1">
        <v>29</v>
      </c>
      <c r="BN44" s="1">
        <f t="shared" si="25"/>
        <v>0</v>
      </c>
      <c r="BO44" s="1">
        <v>29</v>
      </c>
      <c r="BP44" s="1">
        <f t="shared" si="25"/>
        <v>0</v>
      </c>
      <c r="BQ44" s="1">
        <v>29</v>
      </c>
      <c r="BR44" s="1">
        <f t="shared" si="0"/>
        <v>0</v>
      </c>
      <c r="BS44" s="1">
        <v>29</v>
      </c>
      <c r="BT44" s="1">
        <f t="shared" si="1"/>
        <v>0</v>
      </c>
      <c r="BU44" s="1">
        <v>29</v>
      </c>
      <c r="BV44" s="1">
        <f t="shared" si="1"/>
        <v>0</v>
      </c>
      <c r="BW44" s="1">
        <v>29</v>
      </c>
      <c r="BX44" s="3">
        <v>33</v>
      </c>
      <c r="BY44" s="3">
        <v>29</v>
      </c>
      <c r="BZ44" s="7"/>
      <c r="CA44" s="5">
        <f t="shared" si="2"/>
        <v>4</v>
      </c>
      <c r="CB44" s="2"/>
      <c r="CC44" s="2"/>
      <c r="CE44" t="s">
        <v>387</v>
      </c>
      <c r="CF44" s="1" t="s">
        <v>388</v>
      </c>
    </row>
    <row r="45" spans="1:84">
      <c r="A45" s="112">
        <f>(AL45+AN45+AP45+AR45+AT45+AV45+AX45+AZ45+BB45+BD45+BF45)/((11*3))</f>
        <v>3.0303030303030303</v>
      </c>
      <c r="B45" s="1" t="s">
        <v>74</v>
      </c>
      <c r="C45" s="1" t="s">
        <v>96</v>
      </c>
      <c r="D45" s="160">
        <v>41121</v>
      </c>
      <c r="E45" s="142"/>
      <c r="F45" s="158">
        <f t="shared" ref="F45:F53" si="45">$B$1-D45</f>
        <v>2161</v>
      </c>
      <c r="H45" s="138" t="s">
        <v>1007</v>
      </c>
      <c r="I45" s="1">
        <v>1</v>
      </c>
      <c r="J45" s="10" t="s">
        <v>76</v>
      </c>
      <c r="K45" s="315">
        <v>186</v>
      </c>
      <c r="L45" s="1">
        <f t="shared" si="41"/>
        <v>2</v>
      </c>
      <c r="M45" s="311">
        <v>184</v>
      </c>
      <c r="N45" s="1">
        <f t="shared" si="42"/>
        <v>4</v>
      </c>
      <c r="O45" s="308">
        <v>180</v>
      </c>
      <c r="P45" s="1">
        <f t="shared" si="5"/>
        <v>2</v>
      </c>
      <c r="Q45" s="301">
        <v>178</v>
      </c>
      <c r="R45" s="1">
        <f t="shared" si="37"/>
        <v>14</v>
      </c>
      <c r="S45" s="290">
        <v>164</v>
      </c>
      <c r="T45" s="1">
        <f t="shared" si="7"/>
        <v>10</v>
      </c>
      <c r="U45" s="282">
        <v>154</v>
      </c>
      <c r="V45" s="1">
        <f t="shared" si="8"/>
        <v>6</v>
      </c>
      <c r="W45" s="77">
        <v>148</v>
      </c>
      <c r="X45" s="1">
        <f t="shared" si="9"/>
        <v>0</v>
      </c>
      <c r="Y45" s="265">
        <v>148</v>
      </c>
      <c r="Z45" s="1">
        <f t="shared" si="10"/>
        <v>9</v>
      </c>
      <c r="AA45" s="234">
        <v>139</v>
      </c>
      <c r="AB45" s="1">
        <f t="shared" si="11"/>
        <v>3</v>
      </c>
      <c r="AC45" s="227">
        <v>136</v>
      </c>
      <c r="AD45" s="1">
        <f t="shared" si="12"/>
        <v>9</v>
      </c>
      <c r="AE45" s="63">
        <v>127</v>
      </c>
      <c r="AF45" s="1">
        <f t="shared" si="13"/>
        <v>8</v>
      </c>
      <c r="AG45" s="206">
        <v>119</v>
      </c>
      <c r="AH45" s="1">
        <f t="shared" si="14"/>
        <v>10</v>
      </c>
      <c r="AI45" s="63">
        <v>109</v>
      </c>
      <c r="AJ45" s="1">
        <f t="shared" si="15"/>
        <v>9</v>
      </c>
      <c r="AK45" s="63">
        <v>100</v>
      </c>
      <c r="AL45" s="1">
        <f t="shared" si="16"/>
        <v>9</v>
      </c>
      <c r="AM45" s="63">
        <v>91</v>
      </c>
      <c r="AN45" s="1">
        <f t="shared" si="27"/>
        <v>11</v>
      </c>
      <c r="AO45" s="63">
        <v>80</v>
      </c>
      <c r="AP45" s="1">
        <f t="shared" si="18"/>
        <v>6</v>
      </c>
      <c r="AQ45" s="63">
        <v>74</v>
      </c>
      <c r="AR45" s="1">
        <f t="shared" si="31"/>
        <v>6</v>
      </c>
      <c r="AS45" s="63">
        <v>68</v>
      </c>
      <c r="AT45" s="1">
        <f t="shared" si="32"/>
        <v>8</v>
      </c>
      <c r="AU45" s="63">
        <v>60</v>
      </c>
      <c r="AV45" s="1">
        <f t="shared" si="33"/>
        <v>9</v>
      </c>
      <c r="AW45" s="94">
        <v>51</v>
      </c>
      <c r="AX45" s="1">
        <f t="shared" si="19"/>
        <v>10</v>
      </c>
      <c r="AY45" s="63">
        <v>41</v>
      </c>
      <c r="AZ45" s="1">
        <f t="shared" si="20"/>
        <v>8</v>
      </c>
      <c r="BA45" s="63">
        <v>33</v>
      </c>
      <c r="BB45" s="1">
        <f t="shared" si="21"/>
        <v>12</v>
      </c>
      <c r="BC45" s="77">
        <v>21</v>
      </c>
      <c r="BD45" s="1">
        <f t="shared" si="21"/>
        <v>6</v>
      </c>
      <c r="BE45" s="63">
        <v>15</v>
      </c>
      <c r="BF45" s="1">
        <f t="shared" si="21"/>
        <v>15</v>
      </c>
      <c r="BG45" s="38">
        <v>0</v>
      </c>
      <c r="BH45" s="38"/>
      <c r="BI45" s="38"/>
      <c r="BJ45" s="38"/>
      <c r="BK45" s="38"/>
      <c r="BL45" s="38"/>
      <c r="BM45" s="38"/>
      <c r="BN45" s="38"/>
      <c r="BO45" s="38"/>
      <c r="BP45" s="38"/>
      <c r="BQ45" s="38"/>
      <c r="BR45" s="38"/>
      <c r="BS45" s="38"/>
      <c r="BT45" s="38"/>
      <c r="BU45" s="38"/>
      <c r="BV45" s="38"/>
      <c r="BW45" s="38"/>
      <c r="BX45" s="43"/>
      <c r="BY45" s="43"/>
      <c r="BZ45" s="7"/>
      <c r="CA45" s="5"/>
      <c r="CB45" s="2"/>
      <c r="CC45" s="2"/>
      <c r="CE45"/>
    </row>
    <row r="46" spans="1:84">
      <c r="A46" s="60">
        <f>(X46+Z46+AB46+AD46+AF46+AH46+AJ46+AL46+AN46+AP46+AR46+AT46+AV46+AX46+AZ46+BB46+BD46+BF46+BH46+BJ46+BL46+BN46+BP46+BR46+BT46+BV46)/((25*3)+1.5)</f>
        <v>0.71895424836601307</v>
      </c>
      <c r="B46" s="1" t="s">
        <v>37</v>
      </c>
      <c r="C46" s="1" t="s">
        <v>96</v>
      </c>
      <c r="D46" s="160">
        <v>39467</v>
      </c>
      <c r="E46" s="142"/>
      <c r="F46" s="158">
        <f t="shared" si="45"/>
        <v>3815</v>
      </c>
      <c r="H46" s="1" t="s">
        <v>1006</v>
      </c>
      <c r="I46" s="1">
        <v>1</v>
      </c>
      <c r="J46" s="10" t="s">
        <v>291</v>
      </c>
      <c r="K46" s="315">
        <v>103</v>
      </c>
      <c r="L46" s="1">
        <f t="shared" si="41"/>
        <v>3</v>
      </c>
      <c r="M46" s="311">
        <v>100</v>
      </c>
      <c r="N46" s="1">
        <f t="shared" si="42"/>
        <v>6</v>
      </c>
      <c r="O46" s="308">
        <v>94</v>
      </c>
      <c r="P46" s="1">
        <f t="shared" si="5"/>
        <v>1</v>
      </c>
      <c r="Q46" s="301">
        <v>93</v>
      </c>
      <c r="R46" s="1">
        <f t="shared" si="37"/>
        <v>-1</v>
      </c>
      <c r="S46" s="290">
        <v>94</v>
      </c>
      <c r="T46" s="1">
        <f t="shared" si="7"/>
        <v>5</v>
      </c>
      <c r="U46" s="282">
        <v>89</v>
      </c>
      <c r="V46" s="1">
        <f t="shared" si="8"/>
        <v>7</v>
      </c>
      <c r="W46" s="77">
        <v>82</v>
      </c>
      <c r="X46" s="1">
        <f t="shared" si="9"/>
        <v>1</v>
      </c>
      <c r="Y46" s="265">
        <v>81</v>
      </c>
      <c r="Z46" s="1">
        <f t="shared" si="10"/>
        <v>4</v>
      </c>
      <c r="AA46" s="234">
        <v>77</v>
      </c>
      <c r="AB46" s="1">
        <f t="shared" si="11"/>
        <v>-1</v>
      </c>
      <c r="AC46" s="227">
        <v>78</v>
      </c>
      <c r="AD46" s="1">
        <f t="shared" si="12"/>
        <v>4</v>
      </c>
      <c r="AE46" s="63">
        <v>74</v>
      </c>
      <c r="AF46" s="1">
        <f t="shared" si="13"/>
        <v>2</v>
      </c>
      <c r="AG46" s="206">
        <v>72</v>
      </c>
      <c r="AH46" s="1">
        <f t="shared" si="14"/>
        <v>0</v>
      </c>
      <c r="AI46" s="63">
        <v>72</v>
      </c>
      <c r="AJ46" s="1">
        <f t="shared" si="15"/>
        <v>1</v>
      </c>
      <c r="AK46" s="63">
        <v>71</v>
      </c>
      <c r="AL46" s="1">
        <f t="shared" si="16"/>
        <v>12</v>
      </c>
      <c r="AM46" s="63">
        <v>59</v>
      </c>
      <c r="AN46" s="1">
        <f t="shared" si="27"/>
        <v>2</v>
      </c>
      <c r="AO46" s="63">
        <v>57</v>
      </c>
      <c r="AP46" s="1">
        <f t="shared" si="18"/>
        <v>0</v>
      </c>
      <c r="AQ46" s="63">
        <v>57</v>
      </c>
      <c r="AR46" s="1">
        <f t="shared" si="31"/>
        <v>0</v>
      </c>
      <c r="AS46" s="63">
        <v>57</v>
      </c>
      <c r="AT46" s="1">
        <f t="shared" si="32"/>
        <v>3</v>
      </c>
      <c r="AU46" s="63">
        <v>54</v>
      </c>
      <c r="AV46" s="1">
        <f t="shared" si="33"/>
        <v>2</v>
      </c>
      <c r="AW46" s="94">
        <v>52</v>
      </c>
      <c r="AX46" s="1">
        <f t="shared" si="19"/>
        <v>0</v>
      </c>
      <c r="AY46" s="63">
        <v>52</v>
      </c>
      <c r="AZ46" s="1">
        <f t="shared" si="20"/>
        <v>1</v>
      </c>
      <c r="BA46" s="63">
        <v>51</v>
      </c>
      <c r="BB46" s="1">
        <f t="shared" ref="BB46:BF75" si="46">BA46-BC46</f>
        <v>8</v>
      </c>
      <c r="BC46" s="77">
        <v>43</v>
      </c>
      <c r="BD46" s="1">
        <f t="shared" si="46"/>
        <v>5</v>
      </c>
      <c r="BE46" s="63">
        <v>38</v>
      </c>
      <c r="BF46" s="1">
        <f t="shared" si="46"/>
        <v>5</v>
      </c>
      <c r="BG46" s="1">
        <v>33</v>
      </c>
      <c r="BH46" s="1">
        <f t="shared" si="22"/>
        <v>0</v>
      </c>
      <c r="BI46" s="10">
        <v>33</v>
      </c>
      <c r="BJ46" s="1">
        <f t="shared" si="23"/>
        <v>4</v>
      </c>
      <c r="BK46" s="10">
        <v>29</v>
      </c>
      <c r="BL46" s="1">
        <f t="shared" si="24"/>
        <v>0</v>
      </c>
      <c r="BM46" s="10">
        <v>29</v>
      </c>
      <c r="BN46" s="1">
        <f t="shared" si="25"/>
        <v>0</v>
      </c>
      <c r="BO46" s="10">
        <v>29</v>
      </c>
      <c r="BP46" s="1">
        <f t="shared" si="25"/>
        <v>0</v>
      </c>
      <c r="BQ46" s="10">
        <v>29</v>
      </c>
      <c r="BR46" s="1">
        <f t="shared" si="0"/>
        <v>2</v>
      </c>
      <c r="BS46" s="10">
        <v>27</v>
      </c>
      <c r="BT46" s="1">
        <f t="shared" si="1"/>
        <v>0</v>
      </c>
      <c r="BU46" s="10">
        <v>27</v>
      </c>
      <c r="BV46" s="1">
        <f t="shared" si="1"/>
        <v>0</v>
      </c>
      <c r="BW46" s="10">
        <v>27</v>
      </c>
      <c r="BX46" s="3">
        <v>30</v>
      </c>
      <c r="BY46" s="3">
        <v>26</v>
      </c>
      <c r="BZ46" s="7"/>
      <c r="CA46" s="5">
        <f t="shared" ref="CA46:CA89" si="47">BX46-BY46+BZ46</f>
        <v>4</v>
      </c>
      <c r="CB46" s="2"/>
      <c r="CC46" s="2"/>
      <c r="CE46" t="s">
        <v>389</v>
      </c>
      <c r="CF46" s="1" t="s">
        <v>390</v>
      </c>
    </row>
    <row r="47" spans="1:84">
      <c r="A47" s="112">
        <f>(AL47+AN47+AP47+AR47+AT47+AV47+AX47+AZ47+BB47+BD47+BF47+BH47+BJ47+BL47)/((14*3))</f>
        <v>1.5714285714285714</v>
      </c>
      <c r="B47" s="1" t="s">
        <v>38</v>
      </c>
      <c r="C47" s="1" t="s">
        <v>96</v>
      </c>
      <c r="D47" s="160">
        <v>40891</v>
      </c>
      <c r="E47" s="142"/>
      <c r="F47" s="158">
        <f t="shared" si="45"/>
        <v>2391</v>
      </c>
      <c r="H47" s="141" t="s">
        <v>1012</v>
      </c>
      <c r="I47" s="1">
        <v>1</v>
      </c>
      <c r="J47" s="10" t="s">
        <v>769</v>
      </c>
      <c r="K47" s="315">
        <v>126</v>
      </c>
      <c r="L47" s="1">
        <f t="shared" si="41"/>
        <v>2</v>
      </c>
      <c r="M47" s="311">
        <v>124</v>
      </c>
      <c r="N47" s="1">
        <f t="shared" si="42"/>
        <v>13</v>
      </c>
      <c r="O47" s="308">
        <v>111</v>
      </c>
      <c r="P47" s="1">
        <f t="shared" si="5"/>
        <v>4</v>
      </c>
      <c r="Q47" s="301">
        <v>107</v>
      </c>
      <c r="R47" s="1">
        <f t="shared" si="37"/>
        <v>11</v>
      </c>
      <c r="S47" s="290">
        <v>96</v>
      </c>
      <c r="T47" s="1">
        <f t="shared" si="7"/>
        <v>4</v>
      </c>
      <c r="U47" s="282">
        <v>92</v>
      </c>
      <c r="V47" s="1">
        <f t="shared" si="8"/>
        <v>4</v>
      </c>
      <c r="W47" s="77">
        <v>88</v>
      </c>
      <c r="X47" s="1">
        <f t="shared" si="9"/>
        <v>3</v>
      </c>
      <c r="Y47" s="265">
        <v>85</v>
      </c>
      <c r="Z47" s="1">
        <f t="shared" si="10"/>
        <v>3</v>
      </c>
      <c r="AA47" s="234">
        <v>82</v>
      </c>
      <c r="AB47" s="1">
        <f t="shared" si="11"/>
        <v>1</v>
      </c>
      <c r="AC47" s="227">
        <v>81</v>
      </c>
      <c r="AD47" s="1">
        <f t="shared" si="12"/>
        <v>1</v>
      </c>
      <c r="AE47" s="63">
        <v>80</v>
      </c>
      <c r="AF47" s="1">
        <f t="shared" si="13"/>
        <v>2</v>
      </c>
      <c r="AG47" s="206">
        <v>78</v>
      </c>
      <c r="AH47" s="1">
        <f t="shared" si="14"/>
        <v>12</v>
      </c>
      <c r="AI47" s="63">
        <v>66</v>
      </c>
      <c r="AJ47" s="1">
        <f t="shared" si="15"/>
        <v>0</v>
      </c>
      <c r="AK47" s="63">
        <v>66</v>
      </c>
      <c r="AL47" s="1">
        <f t="shared" si="16"/>
        <v>0</v>
      </c>
      <c r="AM47" s="63">
        <v>66</v>
      </c>
      <c r="AN47" s="1">
        <f t="shared" si="27"/>
        <v>5</v>
      </c>
      <c r="AO47" s="63">
        <v>61</v>
      </c>
      <c r="AP47" s="1">
        <f t="shared" si="18"/>
        <v>5</v>
      </c>
      <c r="AQ47" s="63">
        <v>56</v>
      </c>
      <c r="AR47" s="1">
        <f t="shared" si="31"/>
        <v>11</v>
      </c>
      <c r="AS47" s="63">
        <v>45</v>
      </c>
      <c r="AT47" s="1">
        <f t="shared" si="32"/>
        <v>8</v>
      </c>
      <c r="AU47" s="63">
        <v>37</v>
      </c>
      <c r="AV47" s="1">
        <f t="shared" si="33"/>
        <v>1</v>
      </c>
      <c r="AW47" s="94">
        <v>36</v>
      </c>
      <c r="AX47" s="1">
        <f t="shared" si="19"/>
        <v>1</v>
      </c>
      <c r="AY47" s="63">
        <v>35</v>
      </c>
      <c r="AZ47" s="1">
        <f t="shared" si="20"/>
        <v>4</v>
      </c>
      <c r="BA47" s="63">
        <v>31</v>
      </c>
      <c r="BB47" s="1">
        <f t="shared" si="46"/>
        <v>9</v>
      </c>
      <c r="BC47" s="77">
        <v>22</v>
      </c>
      <c r="BD47" s="1">
        <f t="shared" si="46"/>
        <v>2</v>
      </c>
      <c r="BE47" s="63">
        <v>20</v>
      </c>
      <c r="BF47" s="1">
        <f t="shared" si="46"/>
        <v>2</v>
      </c>
      <c r="BG47" s="1">
        <v>18</v>
      </c>
      <c r="BH47" s="1">
        <f t="shared" si="22"/>
        <v>10</v>
      </c>
      <c r="BI47" s="10">
        <v>8</v>
      </c>
      <c r="BJ47" s="1">
        <f t="shared" si="23"/>
        <v>2</v>
      </c>
      <c r="BK47" s="10">
        <v>6</v>
      </c>
      <c r="BL47" s="1">
        <f t="shared" si="24"/>
        <v>6</v>
      </c>
      <c r="BM47" s="38">
        <v>0</v>
      </c>
      <c r="BN47" s="38"/>
      <c r="BO47" s="38"/>
      <c r="BP47" s="38"/>
      <c r="BQ47" s="38"/>
      <c r="BR47" s="38"/>
      <c r="BS47" s="38"/>
      <c r="BT47" s="38"/>
      <c r="BU47" s="38"/>
      <c r="BV47" s="38"/>
      <c r="BW47" s="38"/>
      <c r="BX47" s="43"/>
      <c r="BY47" s="43"/>
      <c r="BZ47" s="7"/>
      <c r="CA47" s="5"/>
      <c r="CB47" s="2"/>
      <c r="CC47" s="2"/>
      <c r="CE47"/>
    </row>
    <row r="48" spans="1:84">
      <c r="A48" s="112">
        <f>(AL48+AN48+AP48+AR48+AT48+AV48+AX48+AZ48+BB48+BD48+BF48+BH48+BJ48+BL48)/((14*3))</f>
        <v>0</v>
      </c>
      <c r="B48" s="1" t="s">
        <v>38</v>
      </c>
      <c r="C48" s="1" t="s">
        <v>96</v>
      </c>
      <c r="D48" s="247">
        <v>42216</v>
      </c>
      <c r="E48" s="142"/>
      <c r="F48" s="158">
        <f t="shared" ref="F48" si="48">$B$1-D48</f>
        <v>1066</v>
      </c>
      <c r="H48" s="141" t="s">
        <v>1012</v>
      </c>
      <c r="I48" s="1">
        <v>1</v>
      </c>
      <c r="J48" s="10" t="s">
        <v>1242</v>
      </c>
      <c r="K48" s="315">
        <v>12</v>
      </c>
      <c r="L48" s="1">
        <f t="shared" si="41"/>
        <v>0</v>
      </c>
      <c r="M48" s="311">
        <v>12</v>
      </c>
      <c r="N48" s="1">
        <f t="shared" si="42"/>
        <v>1</v>
      </c>
      <c r="O48" s="308">
        <v>11</v>
      </c>
      <c r="P48" s="1">
        <f t="shared" si="5"/>
        <v>0</v>
      </c>
      <c r="Q48" s="301">
        <v>11</v>
      </c>
      <c r="R48" s="1">
        <f t="shared" si="37"/>
        <v>0</v>
      </c>
      <c r="S48" s="290">
        <v>11</v>
      </c>
      <c r="T48" s="1">
        <f t="shared" si="7"/>
        <v>4</v>
      </c>
      <c r="U48" s="282">
        <v>7</v>
      </c>
      <c r="V48" s="1">
        <f t="shared" si="8"/>
        <v>0</v>
      </c>
      <c r="W48" s="77">
        <v>7</v>
      </c>
      <c r="X48" s="1">
        <f t="shared" si="9"/>
        <v>1</v>
      </c>
      <c r="Y48" s="265">
        <v>6</v>
      </c>
      <c r="Z48" s="1">
        <f t="shared" ref="Z48" si="49">Y48-AA48</f>
        <v>6</v>
      </c>
      <c r="AA48" s="234">
        <v>0</v>
      </c>
      <c r="AB48" s="1">
        <f t="shared" ref="AB48" si="50">AA48-AC48</f>
        <v>0</v>
      </c>
      <c r="AC48" s="234">
        <v>0</v>
      </c>
      <c r="AD48" s="1">
        <f t="shared" ref="AD48" si="51">AC48-AE48</f>
        <v>0</v>
      </c>
      <c r="AE48" s="63">
        <v>0</v>
      </c>
      <c r="AF48" s="1">
        <f t="shared" ref="AF48" si="52">AE48-AG48</f>
        <v>0</v>
      </c>
      <c r="AG48" s="206">
        <v>0</v>
      </c>
      <c r="AH48" s="84"/>
      <c r="AI48" s="88"/>
      <c r="AJ48" s="84"/>
      <c r="AK48" s="88"/>
      <c r="AL48" s="84"/>
      <c r="AM48" s="88"/>
      <c r="AN48" s="84"/>
      <c r="AO48" s="88"/>
      <c r="AP48" s="84"/>
      <c r="AQ48" s="88"/>
      <c r="AR48" s="84"/>
      <c r="AS48" s="88"/>
      <c r="AT48" s="84"/>
      <c r="AU48" s="88"/>
      <c r="AV48" s="84"/>
      <c r="AW48" s="98"/>
      <c r="AX48" s="84"/>
      <c r="AY48" s="88"/>
      <c r="AZ48" s="84"/>
      <c r="BA48" s="88"/>
      <c r="BB48" s="84"/>
      <c r="BC48" s="83"/>
      <c r="BD48" s="84"/>
      <c r="BE48" s="88"/>
      <c r="BF48" s="84"/>
      <c r="BG48" s="84"/>
      <c r="BH48" s="84"/>
      <c r="BI48" s="84"/>
      <c r="BJ48" s="84"/>
      <c r="BK48" s="84"/>
      <c r="BL48" s="84"/>
      <c r="BM48" s="84"/>
      <c r="BN48" s="84"/>
      <c r="BO48" s="84"/>
      <c r="BP48" s="84"/>
      <c r="BQ48" s="84"/>
      <c r="BR48" s="84"/>
      <c r="BS48" s="84"/>
      <c r="BT48" s="84"/>
      <c r="BU48" s="84"/>
      <c r="BV48" s="84"/>
      <c r="BW48" s="84"/>
      <c r="BX48" s="89"/>
      <c r="BY48" s="89"/>
      <c r="BZ48" s="7"/>
      <c r="CA48" s="5"/>
      <c r="CB48" s="2"/>
      <c r="CC48" s="2"/>
      <c r="CE48"/>
    </row>
    <row r="49" spans="1:84">
      <c r="A49" s="60">
        <f>(X49+Z49+AB49+AD49+AF49+AH49+AJ49+AL49+AN49+AP49+AR49+AT49+AV49+AX49+AZ49+BB49+BD49+BF49+BH49+BJ49+BL49+BN49+BP49+BR49+BT49+BV49)/((25*3)+1.5)</f>
        <v>1.4640522875816993</v>
      </c>
      <c r="B49" s="1" t="s">
        <v>39</v>
      </c>
      <c r="C49" s="1" t="s">
        <v>96</v>
      </c>
      <c r="D49" s="159">
        <v>37438</v>
      </c>
      <c r="E49" s="141"/>
      <c r="F49" s="158">
        <f t="shared" si="45"/>
        <v>5844</v>
      </c>
      <c r="H49" s="1" t="s">
        <v>1006</v>
      </c>
      <c r="I49" s="1">
        <v>1</v>
      </c>
      <c r="J49" s="1" t="s">
        <v>228</v>
      </c>
      <c r="K49" s="315">
        <v>261</v>
      </c>
      <c r="L49" s="1">
        <f t="shared" si="41"/>
        <v>1</v>
      </c>
      <c r="M49" s="311">
        <v>260</v>
      </c>
      <c r="N49" s="1">
        <f t="shared" si="42"/>
        <v>2</v>
      </c>
      <c r="O49" s="308">
        <v>258</v>
      </c>
      <c r="P49" s="1">
        <f t="shared" si="5"/>
        <v>0</v>
      </c>
      <c r="Q49" s="301">
        <v>258</v>
      </c>
      <c r="R49" s="1">
        <f t="shared" si="37"/>
        <v>1</v>
      </c>
      <c r="S49" s="290">
        <v>257</v>
      </c>
      <c r="T49" s="1">
        <f t="shared" si="7"/>
        <v>0</v>
      </c>
      <c r="U49" s="282">
        <v>257</v>
      </c>
      <c r="V49" s="1">
        <f t="shared" si="8"/>
        <v>0</v>
      </c>
      <c r="W49" s="77">
        <v>257</v>
      </c>
      <c r="X49" s="1">
        <f t="shared" si="9"/>
        <v>0</v>
      </c>
      <c r="Y49" s="265">
        <v>257</v>
      </c>
      <c r="Z49" s="1">
        <f t="shared" si="10"/>
        <v>-6</v>
      </c>
      <c r="AA49" s="234">
        <v>263</v>
      </c>
      <c r="AB49" s="1">
        <f t="shared" si="11"/>
        <v>0</v>
      </c>
      <c r="AC49" s="227">
        <v>263</v>
      </c>
      <c r="AD49" s="1">
        <f t="shared" si="12"/>
        <v>1</v>
      </c>
      <c r="AE49" s="63">
        <v>262</v>
      </c>
      <c r="AF49" s="1">
        <f t="shared" si="13"/>
        <v>7</v>
      </c>
      <c r="AG49" s="206">
        <v>255</v>
      </c>
      <c r="AH49" s="1">
        <f t="shared" si="14"/>
        <v>4</v>
      </c>
      <c r="AI49" s="63">
        <v>251</v>
      </c>
      <c r="AJ49" s="1">
        <f t="shared" si="15"/>
        <v>14</v>
      </c>
      <c r="AK49" s="63">
        <v>237</v>
      </c>
      <c r="AL49" s="1">
        <f t="shared" si="16"/>
        <v>2</v>
      </c>
      <c r="AM49" s="63">
        <v>235</v>
      </c>
      <c r="AN49" s="1">
        <f t="shared" si="27"/>
        <v>1</v>
      </c>
      <c r="AO49" s="63">
        <v>234</v>
      </c>
      <c r="AP49" s="1">
        <f t="shared" si="18"/>
        <v>8</v>
      </c>
      <c r="AQ49" s="63">
        <v>226</v>
      </c>
      <c r="AR49" s="1">
        <f t="shared" si="31"/>
        <v>0</v>
      </c>
      <c r="AS49" s="63">
        <v>226</v>
      </c>
      <c r="AT49" s="1">
        <f t="shared" si="32"/>
        <v>2</v>
      </c>
      <c r="AU49" s="63">
        <v>224</v>
      </c>
      <c r="AV49" s="1">
        <f t="shared" si="33"/>
        <v>5</v>
      </c>
      <c r="AW49" s="94">
        <v>219</v>
      </c>
      <c r="AX49" s="1">
        <f t="shared" si="19"/>
        <v>1</v>
      </c>
      <c r="AY49" s="63">
        <v>218</v>
      </c>
      <c r="AZ49" s="1">
        <f t="shared" si="20"/>
        <v>0</v>
      </c>
      <c r="BA49" s="63">
        <v>218</v>
      </c>
      <c r="BB49" s="1">
        <f t="shared" si="46"/>
        <v>2</v>
      </c>
      <c r="BC49" s="77">
        <v>216</v>
      </c>
      <c r="BD49" s="1">
        <f t="shared" si="46"/>
        <v>4</v>
      </c>
      <c r="BE49" s="63">
        <v>212</v>
      </c>
      <c r="BF49" s="1">
        <f t="shared" si="46"/>
        <v>2</v>
      </c>
      <c r="BG49" s="1">
        <v>210</v>
      </c>
      <c r="BH49" s="1">
        <f t="shared" si="22"/>
        <v>10</v>
      </c>
      <c r="BI49" s="10">
        <v>200</v>
      </c>
      <c r="BJ49" s="1">
        <f t="shared" si="23"/>
        <v>8</v>
      </c>
      <c r="BK49" s="10">
        <v>192</v>
      </c>
      <c r="BL49" s="1">
        <f t="shared" si="24"/>
        <v>12</v>
      </c>
      <c r="BM49" s="10">
        <v>180</v>
      </c>
      <c r="BN49" s="1">
        <f t="shared" si="25"/>
        <v>15</v>
      </c>
      <c r="BO49" s="10">
        <v>165</v>
      </c>
      <c r="BP49" s="1">
        <f t="shared" si="25"/>
        <v>2</v>
      </c>
      <c r="BQ49" s="10">
        <v>163</v>
      </c>
      <c r="BR49" s="1">
        <f t="shared" ref="BR49:BR89" si="53">BQ49-BS49</f>
        <v>8</v>
      </c>
      <c r="BS49" s="10">
        <v>155</v>
      </c>
      <c r="BT49" s="1">
        <f t="shared" si="1"/>
        <v>9</v>
      </c>
      <c r="BU49" s="10">
        <v>146</v>
      </c>
      <c r="BV49" s="1">
        <f t="shared" si="1"/>
        <v>1</v>
      </c>
      <c r="BW49" s="1">
        <v>145</v>
      </c>
      <c r="BX49" s="3">
        <v>145</v>
      </c>
      <c r="BY49" s="3">
        <v>145</v>
      </c>
      <c r="BZ49" s="7">
        <v>10</v>
      </c>
      <c r="CA49" s="5">
        <f t="shared" si="47"/>
        <v>10</v>
      </c>
      <c r="CB49" s="2"/>
      <c r="CC49" s="2"/>
      <c r="CE49" t="s">
        <v>391</v>
      </c>
      <c r="CF49" s="1" t="s">
        <v>392</v>
      </c>
    </row>
    <row r="50" spans="1:84">
      <c r="A50" s="112">
        <f>(AL50+AN50+AP50+AR50+AT50+AV50)/((6*3))</f>
        <v>0</v>
      </c>
      <c r="B50" s="1" t="s">
        <v>39</v>
      </c>
      <c r="C50" s="1" t="s">
        <v>96</v>
      </c>
      <c r="D50" s="159">
        <v>41967</v>
      </c>
      <c r="E50" s="141"/>
      <c r="F50" s="158">
        <f t="shared" ref="F50" si="54">$B$1-D50</f>
        <v>1315</v>
      </c>
      <c r="H50" s="1" t="s">
        <v>1006</v>
      </c>
      <c r="I50" s="1">
        <v>1</v>
      </c>
      <c r="J50" s="1" t="s">
        <v>1005</v>
      </c>
      <c r="K50" s="315">
        <v>9</v>
      </c>
      <c r="L50" s="1">
        <f t="shared" si="41"/>
        <v>0</v>
      </c>
      <c r="M50" s="311">
        <v>9</v>
      </c>
      <c r="N50" s="1">
        <f t="shared" si="42"/>
        <v>2</v>
      </c>
      <c r="O50" s="308">
        <v>7</v>
      </c>
      <c r="P50" s="1">
        <f t="shared" si="5"/>
        <v>0</v>
      </c>
      <c r="Q50" s="301">
        <v>7</v>
      </c>
      <c r="R50" s="1">
        <f t="shared" si="37"/>
        <v>0</v>
      </c>
      <c r="S50" s="290">
        <v>7</v>
      </c>
      <c r="T50" s="1">
        <f t="shared" si="7"/>
        <v>1</v>
      </c>
      <c r="U50" s="282">
        <v>6</v>
      </c>
      <c r="V50" s="1">
        <f t="shared" si="8"/>
        <v>0</v>
      </c>
      <c r="W50" s="77">
        <v>6</v>
      </c>
      <c r="X50" s="1">
        <f t="shared" si="9"/>
        <v>0</v>
      </c>
      <c r="Y50" s="265">
        <v>6</v>
      </c>
      <c r="Z50" s="1">
        <f t="shared" ref="Z50" si="55">Y50-AA50</f>
        <v>6</v>
      </c>
      <c r="AA50" s="234">
        <v>0</v>
      </c>
      <c r="AB50" s="1">
        <f t="shared" ref="AB50" si="56">AA50-AC50</f>
        <v>0</v>
      </c>
      <c r="AC50" s="234">
        <v>0</v>
      </c>
      <c r="AD50" s="1">
        <f t="shared" ref="AD50" si="57">AC50-AE50</f>
        <v>0</v>
      </c>
      <c r="AE50" s="63">
        <v>0</v>
      </c>
      <c r="AF50" s="1">
        <f t="shared" ref="AF50" si="58">AE50-AG50</f>
        <v>0</v>
      </c>
      <c r="AG50" s="63">
        <v>0</v>
      </c>
      <c r="AH50" s="10">
        <f t="shared" si="14"/>
        <v>0</v>
      </c>
      <c r="AI50" s="63">
        <v>0</v>
      </c>
      <c r="AJ50" s="10">
        <f t="shared" ref="AJ50:AL50" si="59">AI50-AK50</f>
        <v>0</v>
      </c>
      <c r="AK50" s="10">
        <v>0</v>
      </c>
      <c r="AL50" s="10">
        <f t="shared" si="59"/>
        <v>0</v>
      </c>
      <c r="AM50" s="84">
        <v>0</v>
      </c>
      <c r="AN50" s="84"/>
      <c r="AO50" s="84"/>
      <c r="AP50" s="84"/>
      <c r="AQ50" s="84"/>
      <c r="AR50" s="84"/>
      <c r="AS50" s="84"/>
      <c r="AT50" s="84"/>
      <c r="AU50" s="84"/>
      <c r="AV50" s="84"/>
      <c r="AW50" s="84"/>
      <c r="AX50" s="84"/>
      <c r="AY50" s="84"/>
      <c r="AZ50" s="84"/>
      <c r="BA50" s="84"/>
      <c r="BB50" s="84"/>
      <c r="BC50" s="91"/>
      <c r="BD50" s="84"/>
      <c r="BE50" s="84"/>
      <c r="BF50" s="84"/>
      <c r="BG50" s="84"/>
      <c r="BH50" s="84"/>
      <c r="BI50" s="84"/>
      <c r="BJ50" s="84"/>
      <c r="BK50" s="84"/>
      <c r="BL50" s="84"/>
      <c r="BM50" s="84"/>
      <c r="BN50" s="84"/>
      <c r="BO50" s="84"/>
      <c r="BP50" s="84"/>
      <c r="BQ50" s="84"/>
      <c r="BR50" s="84"/>
      <c r="BS50" s="84"/>
      <c r="BT50" s="84"/>
      <c r="BU50" s="84"/>
      <c r="BV50" s="84"/>
      <c r="BW50" s="84"/>
      <c r="BX50" s="89"/>
      <c r="BY50" s="89"/>
      <c r="BZ50" s="7"/>
      <c r="CA50" s="5"/>
      <c r="CB50" s="2"/>
      <c r="CC50" s="2"/>
      <c r="CE50"/>
    </row>
    <row r="51" spans="1:84">
      <c r="A51" s="112">
        <f>(AL51+AN51+AP51+AR51+AT51+AV51)/((6*3))</f>
        <v>0</v>
      </c>
      <c r="B51" s="1" t="s">
        <v>39</v>
      </c>
      <c r="C51" s="1" t="s">
        <v>96</v>
      </c>
      <c r="D51" s="159">
        <v>43098</v>
      </c>
      <c r="E51" s="141"/>
      <c r="F51" s="158">
        <f t="shared" ref="F51" si="60">$B$1-D51</f>
        <v>184</v>
      </c>
      <c r="H51" s="1" t="s">
        <v>1006</v>
      </c>
      <c r="I51" s="1">
        <v>1</v>
      </c>
      <c r="J51" s="1" t="s">
        <v>1325</v>
      </c>
      <c r="K51" s="315">
        <v>0</v>
      </c>
      <c r="L51" s="10">
        <f t="shared" si="41"/>
        <v>0</v>
      </c>
      <c r="M51" s="311">
        <v>0</v>
      </c>
      <c r="N51" s="10">
        <f t="shared" si="42"/>
        <v>0</v>
      </c>
      <c r="O51" s="308">
        <v>0</v>
      </c>
      <c r="P51" s="84">
        <f t="shared" ref="P51" si="61">O51-Q51</f>
        <v>0</v>
      </c>
      <c r="Q51" s="289"/>
      <c r="R51" s="84"/>
      <c r="S51" s="289"/>
      <c r="T51" s="84"/>
      <c r="U51" s="289"/>
      <c r="V51" s="84"/>
      <c r="W51" s="83"/>
      <c r="X51" s="84"/>
      <c r="Y51" s="228"/>
      <c r="Z51" s="84"/>
      <c r="AA51" s="228"/>
      <c r="AB51" s="84"/>
      <c r="AC51" s="228"/>
      <c r="AD51" s="84"/>
      <c r="AE51" s="88"/>
      <c r="AF51" s="84"/>
      <c r="AG51" s="88"/>
      <c r="AH51" s="84"/>
      <c r="AI51" s="88"/>
      <c r="AJ51" s="84"/>
      <c r="AK51" s="84"/>
      <c r="AL51" s="84"/>
      <c r="AM51" s="84"/>
      <c r="AN51" s="84"/>
      <c r="AO51" s="84"/>
      <c r="AP51" s="84"/>
      <c r="AQ51" s="84"/>
      <c r="AR51" s="84"/>
      <c r="AS51" s="84"/>
      <c r="AT51" s="84"/>
      <c r="AU51" s="84"/>
      <c r="AV51" s="84"/>
      <c r="AW51" s="84"/>
      <c r="AX51" s="84"/>
      <c r="AY51" s="84"/>
      <c r="AZ51" s="84"/>
      <c r="BA51" s="84"/>
      <c r="BB51" s="84"/>
      <c r="BC51" s="91"/>
      <c r="BD51" s="84"/>
      <c r="BE51" s="84"/>
      <c r="BF51" s="84"/>
      <c r="BG51" s="84"/>
      <c r="BH51" s="84"/>
      <c r="BI51" s="84"/>
      <c r="BJ51" s="84"/>
      <c r="BK51" s="84"/>
      <c r="BL51" s="84"/>
      <c r="BM51" s="84"/>
      <c r="BN51" s="84"/>
      <c r="BO51" s="84"/>
      <c r="BP51" s="84"/>
      <c r="BQ51" s="84"/>
      <c r="BR51" s="84"/>
      <c r="BS51" s="84"/>
      <c r="BT51" s="84"/>
      <c r="BU51" s="84"/>
      <c r="BV51" s="84"/>
      <c r="BW51" s="84"/>
      <c r="BX51" s="89"/>
      <c r="BY51" s="89"/>
      <c r="BZ51" s="7"/>
      <c r="CA51" s="5"/>
      <c r="CB51" s="2"/>
      <c r="CC51" s="2"/>
      <c r="CE51"/>
    </row>
    <row r="52" spans="1:84">
      <c r="A52" s="112">
        <f>(AL52+AN52+AP52+AR52+AT52+AV52)/((6*3))</f>
        <v>0</v>
      </c>
      <c r="B52" s="1" t="s">
        <v>39</v>
      </c>
      <c r="C52" s="1" t="s">
        <v>96</v>
      </c>
      <c r="D52" s="159">
        <v>42295</v>
      </c>
      <c r="E52" s="141"/>
      <c r="F52" s="158">
        <f t="shared" si="45"/>
        <v>987</v>
      </c>
      <c r="H52" s="1" t="s">
        <v>1006</v>
      </c>
      <c r="I52" s="1">
        <v>1</v>
      </c>
      <c r="J52" s="10" t="s">
        <v>1150</v>
      </c>
      <c r="K52" s="315">
        <v>38</v>
      </c>
      <c r="L52" s="10">
        <f t="shared" si="41"/>
        <v>0</v>
      </c>
      <c r="M52" s="311">
        <v>38</v>
      </c>
      <c r="N52" s="10">
        <f t="shared" si="42"/>
        <v>0</v>
      </c>
      <c r="O52" s="308">
        <v>38</v>
      </c>
      <c r="P52" s="10">
        <f t="shared" si="5"/>
        <v>2</v>
      </c>
      <c r="Q52" s="301">
        <v>36</v>
      </c>
      <c r="R52" s="10">
        <f t="shared" si="37"/>
        <v>1</v>
      </c>
      <c r="S52" s="290">
        <v>35</v>
      </c>
      <c r="T52" s="10">
        <f t="shared" si="7"/>
        <v>0</v>
      </c>
      <c r="U52" s="282">
        <v>35</v>
      </c>
      <c r="V52" s="10">
        <f t="shared" si="8"/>
        <v>0</v>
      </c>
      <c r="W52" s="77">
        <v>35</v>
      </c>
      <c r="X52" s="10">
        <f t="shared" si="9"/>
        <v>7</v>
      </c>
      <c r="Y52" s="265">
        <v>28</v>
      </c>
      <c r="Z52" s="10">
        <f t="shared" si="10"/>
        <v>4</v>
      </c>
      <c r="AA52" s="234">
        <v>24</v>
      </c>
      <c r="AB52" s="10">
        <f t="shared" si="11"/>
        <v>6</v>
      </c>
      <c r="AC52" s="227">
        <v>18</v>
      </c>
      <c r="AD52" s="10">
        <f t="shared" si="12"/>
        <v>3</v>
      </c>
      <c r="AE52" s="63">
        <v>15</v>
      </c>
      <c r="AF52" s="10">
        <f t="shared" si="13"/>
        <v>15</v>
      </c>
      <c r="AG52" s="88">
        <v>0</v>
      </c>
      <c r="AH52" s="84">
        <f t="shared" ref="AH52" si="62">AG52-AI52</f>
        <v>0</v>
      </c>
      <c r="AI52" s="88">
        <v>0</v>
      </c>
      <c r="AJ52" s="84">
        <f t="shared" si="15"/>
        <v>0</v>
      </c>
      <c r="AK52" s="84">
        <v>0</v>
      </c>
      <c r="AL52" s="84"/>
      <c r="AM52" s="84"/>
      <c r="AN52" s="84"/>
      <c r="AO52" s="84"/>
      <c r="AP52" s="84"/>
      <c r="AQ52" s="84"/>
      <c r="AR52" s="84"/>
      <c r="AS52" s="84"/>
      <c r="AT52" s="84"/>
      <c r="AU52" s="84"/>
      <c r="AV52" s="84"/>
      <c r="AW52" s="84"/>
      <c r="AX52" s="84"/>
      <c r="AY52" s="84"/>
      <c r="AZ52" s="84"/>
      <c r="BA52" s="84"/>
      <c r="BB52" s="84"/>
      <c r="BC52" s="91"/>
      <c r="BD52" s="84"/>
      <c r="BE52" s="84"/>
      <c r="BF52" s="84"/>
      <c r="BG52" s="84"/>
      <c r="BH52" s="84"/>
      <c r="BI52" s="84"/>
      <c r="BJ52" s="84"/>
      <c r="BK52" s="84"/>
      <c r="BL52" s="84"/>
      <c r="BM52" s="84"/>
      <c r="BN52" s="84"/>
      <c r="BO52" s="84"/>
      <c r="BP52" s="84"/>
      <c r="BQ52" s="84"/>
      <c r="BR52" s="84"/>
      <c r="BS52" s="84"/>
      <c r="BT52" s="84"/>
      <c r="BU52" s="84"/>
      <c r="BV52" s="84"/>
      <c r="BW52" s="84"/>
      <c r="BX52" s="89"/>
      <c r="BY52" s="89"/>
      <c r="BZ52" s="7"/>
      <c r="CA52" s="5"/>
      <c r="CB52" s="2"/>
      <c r="CC52" s="2"/>
      <c r="CE52"/>
    </row>
    <row r="53" spans="1:84">
      <c r="B53" s="1" t="s">
        <v>40</v>
      </c>
      <c r="C53" s="1" t="s">
        <v>100</v>
      </c>
      <c r="D53" s="166">
        <v>35043</v>
      </c>
      <c r="E53" s="249" t="s">
        <v>1108</v>
      </c>
      <c r="F53" s="165">
        <f t="shared" si="45"/>
        <v>8239</v>
      </c>
      <c r="H53" s="87" t="s">
        <v>1006</v>
      </c>
      <c r="I53" s="87">
        <v>0</v>
      </c>
      <c r="J53" s="87" t="s">
        <v>188</v>
      </c>
      <c r="K53" s="315">
        <v>325</v>
      </c>
      <c r="L53" s="1">
        <f t="shared" si="41"/>
        <v>0</v>
      </c>
      <c r="M53" s="311">
        <v>325</v>
      </c>
      <c r="N53" s="1">
        <f t="shared" si="42"/>
        <v>0</v>
      </c>
      <c r="O53" s="308">
        <v>325</v>
      </c>
      <c r="P53" s="1">
        <f t="shared" si="5"/>
        <v>0</v>
      </c>
      <c r="Q53" s="301">
        <v>325</v>
      </c>
      <c r="R53" s="1">
        <f t="shared" si="37"/>
        <v>0</v>
      </c>
      <c r="S53" s="290">
        <v>325</v>
      </c>
      <c r="T53" s="1">
        <f t="shared" si="7"/>
        <v>0</v>
      </c>
      <c r="U53" s="282">
        <v>325</v>
      </c>
      <c r="V53" s="1">
        <f t="shared" si="8"/>
        <v>0</v>
      </c>
      <c r="W53" s="77">
        <v>325</v>
      </c>
      <c r="X53" s="1">
        <f t="shared" si="9"/>
        <v>0</v>
      </c>
      <c r="Y53" s="265">
        <v>325</v>
      </c>
      <c r="Z53" s="1">
        <f t="shared" si="10"/>
        <v>0</v>
      </c>
      <c r="AA53" s="234">
        <v>325</v>
      </c>
      <c r="AB53" s="1">
        <f t="shared" si="11"/>
        <v>0</v>
      </c>
      <c r="AC53" s="227">
        <v>325</v>
      </c>
      <c r="AD53" s="1">
        <f t="shared" si="12"/>
        <v>1</v>
      </c>
      <c r="AE53" s="63">
        <v>324</v>
      </c>
      <c r="AF53" s="1">
        <f t="shared" si="13"/>
        <v>0</v>
      </c>
      <c r="AG53" s="206">
        <v>324</v>
      </c>
      <c r="AH53" s="1">
        <f t="shared" si="14"/>
        <v>0</v>
      </c>
      <c r="AI53" s="63">
        <v>324</v>
      </c>
      <c r="AJ53" s="1">
        <f t="shared" si="15"/>
        <v>0</v>
      </c>
      <c r="AK53" s="63">
        <v>324</v>
      </c>
      <c r="AL53" s="1">
        <f t="shared" si="16"/>
        <v>0</v>
      </c>
      <c r="AM53" s="63">
        <v>324</v>
      </c>
      <c r="AN53" s="1">
        <f t="shared" si="27"/>
        <v>0</v>
      </c>
      <c r="AO53" s="63">
        <v>324</v>
      </c>
      <c r="AP53" s="1">
        <f t="shared" si="18"/>
        <v>0</v>
      </c>
      <c r="AQ53" s="63">
        <v>324</v>
      </c>
      <c r="AR53" s="1">
        <f t="shared" si="31"/>
        <v>0</v>
      </c>
      <c r="AS53" s="63">
        <v>324</v>
      </c>
      <c r="AT53" s="1">
        <f t="shared" si="32"/>
        <v>0</v>
      </c>
      <c r="AU53" s="63">
        <v>324</v>
      </c>
      <c r="AV53" s="1">
        <f t="shared" si="33"/>
        <v>0</v>
      </c>
      <c r="AW53" s="94">
        <v>324</v>
      </c>
      <c r="AX53" s="1">
        <f t="shared" si="19"/>
        <v>0</v>
      </c>
      <c r="AY53" s="63">
        <v>324</v>
      </c>
      <c r="AZ53" s="1">
        <f t="shared" si="20"/>
        <v>0</v>
      </c>
      <c r="BA53" s="63">
        <v>324</v>
      </c>
      <c r="BB53" s="1">
        <f t="shared" si="46"/>
        <v>2</v>
      </c>
      <c r="BC53" s="77">
        <v>322</v>
      </c>
      <c r="BD53" s="1">
        <f t="shared" si="46"/>
        <v>1</v>
      </c>
      <c r="BE53" s="63">
        <v>321</v>
      </c>
      <c r="BF53" s="1">
        <f t="shared" si="46"/>
        <v>3</v>
      </c>
      <c r="BG53" s="1">
        <v>318</v>
      </c>
      <c r="BH53" s="1">
        <f t="shared" si="22"/>
        <v>4</v>
      </c>
      <c r="BI53" s="10">
        <v>314</v>
      </c>
      <c r="BJ53" s="1">
        <f t="shared" si="23"/>
        <v>0</v>
      </c>
      <c r="BK53" s="10">
        <v>314</v>
      </c>
      <c r="BL53" s="1">
        <f t="shared" si="24"/>
        <v>9</v>
      </c>
      <c r="BM53" s="10">
        <v>305</v>
      </c>
      <c r="BN53" s="1">
        <f t="shared" si="25"/>
        <v>4</v>
      </c>
      <c r="BO53" s="10">
        <v>301</v>
      </c>
      <c r="BP53" s="1">
        <f t="shared" si="25"/>
        <v>3</v>
      </c>
      <c r="BQ53" s="10">
        <v>298</v>
      </c>
      <c r="BR53" s="1">
        <f t="shared" si="53"/>
        <v>3</v>
      </c>
      <c r="BS53" s="10">
        <v>295</v>
      </c>
      <c r="BT53" s="1">
        <f t="shared" si="1"/>
        <v>3</v>
      </c>
      <c r="BU53" s="10">
        <v>292</v>
      </c>
      <c r="BV53" s="1">
        <f t="shared" si="1"/>
        <v>9</v>
      </c>
      <c r="BW53" s="1">
        <v>283</v>
      </c>
      <c r="BX53" s="3">
        <v>283</v>
      </c>
      <c r="BY53" s="3">
        <v>282</v>
      </c>
      <c r="BZ53" s="7">
        <v>4</v>
      </c>
      <c r="CA53" s="5">
        <f t="shared" si="47"/>
        <v>5</v>
      </c>
      <c r="CB53" s="2"/>
      <c r="CC53" s="2"/>
      <c r="CE53" t="s">
        <v>393</v>
      </c>
      <c r="CF53" s="1" t="s">
        <v>394</v>
      </c>
    </row>
    <row r="54" spans="1:84">
      <c r="B54" s="1" t="s">
        <v>41</v>
      </c>
      <c r="C54" s="1" t="s">
        <v>96</v>
      </c>
      <c r="D54" s="159">
        <v>43160</v>
      </c>
      <c r="E54" s="141"/>
      <c r="F54" s="158">
        <f t="shared" ref="F54" si="63">$B$1-D54</f>
        <v>122</v>
      </c>
      <c r="H54" s="1" t="s">
        <v>1006</v>
      </c>
      <c r="I54" s="1">
        <v>1</v>
      </c>
      <c r="J54" s="10" t="s">
        <v>233</v>
      </c>
      <c r="K54" s="315">
        <v>142</v>
      </c>
      <c r="L54" s="1">
        <f t="shared" si="41"/>
        <v>3</v>
      </c>
      <c r="M54" s="311">
        <v>139</v>
      </c>
      <c r="N54" s="1">
        <f t="shared" si="42"/>
        <v>7</v>
      </c>
      <c r="O54" s="289">
        <v>132</v>
      </c>
      <c r="P54" s="84">
        <f t="shared" si="5"/>
        <v>4</v>
      </c>
      <c r="Q54" s="289">
        <v>128</v>
      </c>
      <c r="R54" s="84">
        <f t="shared" si="37"/>
        <v>0</v>
      </c>
      <c r="S54" s="289">
        <v>128</v>
      </c>
      <c r="T54" s="84">
        <f t="shared" si="7"/>
        <v>0</v>
      </c>
      <c r="U54" s="289">
        <v>128</v>
      </c>
      <c r="V54" s="84">
        <f t="shared" si="8"/>
        <v>0</v>
      </c>
      <c r="W54" s="83">
        <v>128</v>
      </c>
      <c r="X54" s="84">
        <f t="shared" si="9"/>
        <v>0</v>
      </c>
      <c r="Y54" s="228">
        <v>128</v>
      </c>
      <c r="Z54" s="84">
        <f t="shared" si="10"/>
        <v>0</v>
      </c>
      <c r="AA54" s="228">
        <v>128</v>
      </c>
      <c r="AB54" s="84">
        <f t="shared" si="11"/>
        <v>1</v>
      </c>
      <c r="AC54" s="228">
        <v>127</v>
      </c>
      <c r="AD54" s="84">
        <f t="shared" si="12"/>
        <v>0</v>
      </c>
      <c r="AE54" s="88">
        <v>127</v>
      </c>
      <c r="AF54" s="84">
        <f t="shared" si="13"/>
        <v>0</v>
      </c>
      <c r="AG54" s="224">
        <v>127</v>
      </c>
      <c r="AH54" s="84">
        <f t="shared" si="14"/>
        <v>1</v>
      </c>
      <c r="AI54" s="88">
        <v>126</v>
      </c>
      <c r="AJ54" s="84">
        <f t="shared" si="15"/>
        <v>1</v>
      </c>
      <c r="AK54" s="88">
        <v>125</v>
      </c>
      <c r="AL54" s="84">
        <f t="shared" si="16"/>
        <v>0</v>
      </c>
      <c r="AM54" s="88">
        <v>125</v>
      </c>
      <c r="AN54" s="84">
        <f t="shared" si="27"/>
        <v>-1</v>
      </c>
      <c r="AO54" s="88">
        <v>126</v>
      </c>
      <c r="AP54" s="84">
        <f t="shared" si="18"/>
        <v>0</v>
      </c>
      <c r="AQ54" s="88">
        <v>126</v>
      </c>
      <c r="AR54" s="84">
        <f t="shared" si="31"/>
        <v>0</v>
      </c>
      <c r="AS54" s="88">
        <v>126</v>
      </c>
      <c r="AT54" s="84">
        <f t="shared" si="32"/>
        <v>1</v>
      </c>
      <c r="AU54" s="88">
        <v>125</v>
      </c>
      <c r="AV54" s="84">
        <f t="shared" si="33"/>
        <v>1</v>
      </c>
      <c r="AW54" s="98">
        <v>124</v>
      </c>
      <c r="AX54" s="84">
        <f t="shared" si="19"/>
        <v>1</v>
      </c>
      <c r="AY54" s="88">
        <v>123</v>
      </c>
      <c r="AZ54" s="84">
        <f t="shared" si="20"/>
        <v>0</v>
      </c>
      <c r="BA54" s="88">
        <v>123</v>
      </c>
      <c r="BB54" s="84">
        <f t="shared" si="46"/>
        <v>0</v>
      </c>
      <c r="BC54" s="83">
        <v>123</v>
      </c>
      <c r="BD54" s="84">
        <f t="shared" si="46"/>
        <v>0</v>
      </c>
      <c r="BE54" s="88">
        <v>123</v>
      </c>
      <c r="BF54" s="84">
        <f t="shared" si="46"/>
        <v>0</v>
      </c>
      <c r="BG54" s="84">
        <v>123</v>
      </c>
      <c r="BH54" s="84">
        <f t="shared" si="22"/>
        <v>0</v>
      </c>
      <c r="BI54" s="84">
        <v>123</v>
      </c>
      <c r="BJ54" s="84">
        <f t="shared" si="23"/>
        <v>0</v>
      </c>
      <c r="BK54" s="84">
        <v>123</v>
      </c>
      <c r="BL54" s="84">
        <f t="shared" si="24"/>
        <v>0</v>
      </c>
      <c r="BM54" s="84">
        <v>123</v>
      </c>
      <c r="BN54" s="84">
        <f t="shared" si="25"/>
        <v>0</v>
      </c>
      <c r="BO54" s="84">
        <v>123</v>
      </c>
      <c r="BP54" s="84">
        <f t="shared" si="25"/>
        <v>2</v>
      </c>
      <c r="BQ54" s="84">
        <v>121</v>
      </c>
      <c r="BR54" s="84">
        <f t="shared" si="53"/>
        <v>6</v>
      </c>
      <c r="BS54" s="84">
        <v>115</v>
      </c>
      <c r="BT54" s="84">
        <f t="shared" si="1"/>
        <v>7</v>
      </c>
      <c r="BU54" s="84">
        <v>108</v>
      </c>
      <c r="BV54" s="84">
        <f t="shared" si="1"/>
        <v>1</v>
      </c>
      <c r="BW54" s="84">
        <v>107</v>
      </c>
      <c r="BX54" s="89">
        <v>133</v>
      </c>
      <c r="BY54" s="89">
        <v>104</v>
      </c>
      <c r="BZ54" s="7"/>
      <c r="CA54" s="5">
        <f t="shared" si="47"/>
        <v>29</v>
      </c>
      <c r="CB54" s="2"/>
      <c r="CC54" s="2"/>
      <c r="CE54" t="s">
        <v>395</v>
      </c>
      <c r="CF54" s="1" t="s">
        <v>396</v>
      </c>
    </row>
    <row r="55" spans="1:84">
      <c r="B55" s="1" t="s">
        <v>42</v>
      </c>
      <c r="C55" s="1" t="s">
        <v>100</v>
      </c>
      <c r="D55" s="166">
        <v>34790</v>
      </c>
      <c r="E55" s="157">
        <v>36678</v>
      </c>
      <c r="F55" s="165">
        <f>E55-D55</f>
        <v>1888</v>
      </c>
      <c r="H55" s="87" t="s">
        <v>1006</v>
      </c>
      <c r="I55" s="8">
        <v>0</v>
      </c>
      <c r="J55" s="8" t="s">
        <v>286</v>
      </c>
      <c r="K55" s="315">
        <v>33</v>
      </c>
      <c r="L55" s="1">
        <f t="shared" si="41"/>
        <v>0</v>
      </c>
      <c r="M55" s="311">
        <v>33</v>
      </c>
      <c r="N55" s="1">
        <f t="shared" si="42"/>
        <v>0</v>
      </c>
      <c r="O55" s="308">
        <v>33</v>
      </c>
      <c r="P55" s="1">
        <f t="shared" si="5"/>
        <v>0</v>
      </c>
      <c r="Q55" s="301">
        <v>33</v>
      </c>
      <c r="R55" s="1">
        <f t="shared" si="37"/>
        <v>0</v>
      </c>
      <c r="S55" s="290">
        <v>33</v>
      </c>
      <c r="T55" s="1">
        <f t="shared" si="7"/>
        <v>0</v>
      </c>
      <c r="U55" s="282">
        <v>33</v>
      </c>
      <c r="V55" s="1">
        <f t="shared" si="8"/>
        <v>0</v>
      </c>
      <c r="W55" s="77">
        <v>33</v>
      </c>
      <c r="X55" s="1">
        <f t="shared" si="9"/>
        <v>0</v>
      </c>
      <c r="Y55" s="265">
        <v>33</v>
      </c>
      <c r="Z55" s="1">
        <f t="shared" si="10"/>
        <v>0</v>
      </c>
      <c r="AA55" s="234">
        <v>33</v>
      </c>
      <c r="AB55" s="1">
        <f t="shared" si="11"/>
        <v>0</v>
      </c>
      <c r="AC55" s="227">
        <v>33</v>
      </c>
      <c r="AD55" s="1">
        <f t="shared" si="12"/>
        <v>0</v>
      </c>
      <c r="AE55" s="63">
        <v>33</v>
      </c>
      <c r="AF55" s="1">
        <f t="shared" si="13"/>
        <v>0</v>
      </c>
      <c r="AG55" s="206">
        <v>33</v>
      </c>
      <c r="AH55" s="1">
        <f t="shared" si="14"/>
        <v>0</v>
      </c>
      <c r="AI55" s="63">
        <v>33</v>
      </c>
      <c r="AJ55" s="1">
        <f t="shared" si="15"/>
        <v>0</v>
      </c>
      <c r="AK55" s="63">
        <v>33</v>
      </c>
      <c r="AL55" s="1">
        <f t="shared" si="16"/>
        <v>0</v>
      </c>
      <c r="AM55" s="63">
        <v>33</v>
      </c>
      <c r="AN55" s="1">
        <f t="shared" si="27"/>
        <v>0</v>
      </c>
      <c r="AO55" s="63">
        <v>33</v>
      </c>
      <c r="AP55" s="1">
        <f t="shared" si="18"/>
        <v>0</v>
      </c>
      <c r="AQ55" s="63">
        <v>33</v>
      </c>
      <c r="AR55" s="1">
        <f t="shared" si="31"/>
        <v>0</v>
      </c>
      <c r="AS55" s="63">
        <v>33</v>
      </c>
      <c r="AT55" s="1">
        <f t="shared" si="32"/>
        <v>0</v>
      </c>
      <c r="AU55" s="63">
        <v>33</v>
      </c>
      <c r="AV55" s="1">
        <f t="shared" si="33"/>
        <v>0</v>
      </c>
      <c r="AW55" s="94">
        <v>33</v>
      </c>
      <c r="AX55" s="1">
        <f t="shared" si="19"/>
        <v>1</v>
      </c>
      <c r="AY55" s="63">
        <v>32</v>
      </c>
      <c r="AZ55" s="1">
        <f t="shared" si="20"/>
        <v>0</v>
      </c>
      <c r="BA55" s="63">
        <v>32</v>
      </c>
      <c r="BB55" s="1">
        <f t="shared" si="46"/>
        <v>0</v>
      </c>
      <c r="BC55" s="77">
        <v>32</v>
      </c>
      <c r="BD55" s="1">
        <f t="shared" si="46"/>
        <v>0</v>
      </c>
      <c r="BE55" s="63">
        <v>32</v>
      </c>
      <c r="BF55" s="1">
        <f t="shared" si="46"/>
        <v>0</v>
      </c>
      <c r="BG55" s="1">
        <v>32</v>
      </c>
      <c r="BH55" s="1">
        <f t="shared" si="22"/>
        <v>0</v>
      </c>
      <c r="BI55" s="10">
        <v>32</v>
      </c>
      <c r="BJ55" s="1">
        <f t="shared" si="23"/>
        <v>0</v>
      </c>
      <c r="BK55" s="10">
        <v>32</v>
      </c>
      <c r="BL55" s="1">
        <f t="shared" si="24"/>
        <v>0</v>
      </c>
      <c r="BM55" s="10">
        <v>32</v>
      </c>
      <c r="BN55" s="1">
        <f t="shared" si="25"/>
        <v>0</v>
      </c>
      <c r="BO55" s="10">
        <v>32</v>
      </c>
      <c r="BP55" s="1">
        <f t="shared" si="25"/>
        <v>0</v>
      </c>
      <c r="BQ55" s="10">
        <v>32</v>
      </c>
      <c r="BR55" s="1">
        <f t="shared" si="53"/>
        <v>0</v>
      </c>
      <c r="BS55" s="10">
        <v>32</v>
      </c>
      <c r="BT55" s="1">
        <f t="shared" si="1"/>
        <v>0</v>
      </c>
      <c r="BU55" s="10">
        <v>32</v>
      </c>
      <c r="BV55" s="1">
        <f t="shared" si="1"/>
        <v>0</v>
      </c>
      <c r="BW55" s="1">
        <v>32</v>
      </c>
      <c r="BX55" s="3">
        <v>33</v>
      </c>
      <c r="BY55" s="3">
        <v>32</v>
      </c>
      <c r="BZ55" s="7"/>
      <c r="CA55" s="5">
        <f t="shared" si="47"/>
        <v>1</v>
      </c>
      <c r="CB55" s="2"/>
      <c r="CC55" s="2"/>
      <c r="CE55" t="s">
        <v>397</v>
      </c>
      <c r="CF55" s="1" t="s">
        <v>398</v>
      </c>
    </row>
    <row r="56" spans="1:84">
      <c r="A56" s="60">
        <f>(X56+Z56+AB56+AD56+AF56+AH56+AJ56+AL56+AN56+AP56+AR56+AT56+AV56+AX56+AZ56+BB56+BD56+BF56+BH56+BJ56+BL56+BN56+BP56+BR56+BT56+BV56)/((25*3)+1.5)</f>
        <v>0.90196078431372551</v>
      </c>
      <c r="B56" s="1" t="s">
        <v>43</v>
      </c>
      <c r="C56" s="1" t="s">
        <v>96</v>
      </c>
      <c r="D56" s="159">
        <v>42449</v>
      </c>
      <c r="E56" s="159"/>
      <c r="F56" s="158">
        <f>$B$1-D56</f>
        <v>833</v>
      </c>
      <c r="H56" s="10" t="s">
        <v>1006</v>
      </c>
      <c r="I56" s="10">
        <v>1</v>
      </c>
      <c r="J56" s="10" t="s">
        <v>142</v>
      </c>
      <c r="K56" s="315">
        <v>553</v>
      </c>
      <c r="L56" s="1">
        <f t="shared" si="41"/>
        <v>4</v>
      </c>
      <c r="M56" s="311">
        <v>549</v>
      </c>
      <c r="N56" s="1">
        <f t="shared" si="42"/>
        <v>14</v>
      </c>
      <c r="O56" s="308">
        <v>535</v>
      </c>
      <c r="P56" s="1">
        <f t="shared" si="5"/>
        <v>1</v>
      </c>
      <c r="Q56" s="301">
        <v>534</v>
      </c>
      <c r="R56" s="1">
        <f t="shared" si="37"/>
        <v>2</v>
      </c>
      <c r="S56" s="290">
        <v>532</v>
      </c>
      <c r="T56" s="1">
        <f t="shared" si="7"/>
        <v>4</v>
      </c>
      <c r="U56" s="282">
        <v>528</v>
      </c>
      <c r="V56" s="1">
        <f t="shared" si="8"/>
        <v>7</v>
      </c>
      <c r="W56" s="77">
        <v>521</v>
      </c>
      <c r="X56" s="1">
        <f t="shared" si="9"/>
        <v>2</v>
      </c>
      <c r="Y56" s="265">
        <v>519</v>
      </c>
      <c r="Z56" s="1">
        <f t="shared" si="10"/>
        <v>2</v>
      </c>
      <c r="AA56" s="234">
        <v>517</v>
      </c>
      <c r="AB56" s="1">
        <f t="shared" si="11"/>
        <v>7</v>
      </c>
      <c r="AC56" s="227">
        <v>510</v>
      </c>
      <c r="AD56" s="1">
        <f t="shared" si="12"/>
        <v>2</v>
      </c>
      <c r="AE56" s="63">
        <v>508</v>
      </c>
      <c r="AF56" s="1">
        <f t="shared" si="13"/>
        <v>0</v>
      </c>
      <c r="AG56" s="206">
        <v>508</v>
      </c>
      <c r="AH56" s="1">
        <f t="shared" si="14"/>
        <v>0</v>
      </c>
      <c r="AI56" s="63">
        <v>508</v>
      </c>
      <c r="AJ56" s="1">
        <f t="shared" si="15"/>
        <v>0</v>
      </c>
      <c r="AK56" s="63">
        <v>508</v>
      </c>
      <c r="AL56" s="1">
        <f t="shared" si="16"/>
        <v>0</v>
      </c>
      <c r="AM56" s="63">
        <v>508</v>
      </c>
      <c r="AN56" s="1">
        <f t="shared" si="27"/>
        <v>1</v>
      </c>
      <c r="AO56" s="63">
        <v>507</v>
      </c>
      <c r="AP56" s="1">
        <f t="shared" si="18"/>
        <v>1</v>
      </c>
      <c r="AQ56" s="63">
        <v>506</v>
      </c>
      <c r="AR56" s="1">
        <f t="shared" si="31"/>
        <v>0</v>
      </c>
      <c r="AS56" s="63">
        <v>506</v>
      </c>
      <c r="AT56" s="1">
        <f t="shared" si="32"/>
        <v>0</v>
      </c>
      <c r="AU56" s="63">
        <v>506</v>
      </c>
      <c r="AV56" s="1">
        <f t="shared" si="33"/>
        <v>0</v>
      </c>
      <c r="AW56" s="94">
        <v>506</v>
      </c>
      <c r="AX56" s="1">
        <f t="shared" si="19"/>
        <v>-1</v>
      </c>
      <c r="AY56" s="63">
        <v>507</v>
      </c>
      <c r="AZ56" s="1">
        <f t="shared" si="20"/>
        <v>1</v>
      </c>
      <c r="BA56" s="63">
        <v>506</v>
      </c>
      <c r="BB56" s="1">
        <f t="shared" si="46"/>
        <v>0</v>
      </c>
      <c r="BC56" s="77">
        <v>506</v>
      </c>
      <c r="BD56" s="1">
        <f t="shared" si="46"/>
        <v>1</v>
      </c>
      <c r="BE56" s="63">
        <v>505</v>
      </c>
      <c r="BF56" s="1">
        <f t="shared" si="46"/>
        <v>4</v>
      </c>
      <c r="BG56" s="1">
        <v>501</v>
      </c>
      <c r="BH56" s="1">
        <f t="shared" si="22"/>
        <v>2</v>
      </c>
      <c r="BI56" s="10">
        <v>499</v>
      </c>
      <c r="BJ56" s="1">
        <f t="shared" si="23"/>
        <v>5</v>
      </c>
      <c r="BK56" s="10">
        <v>494</v>
      </c>
      <c r="BL56" s="1">
        <f t="shared" si="24"/>
        <v>7</v>
      </c>
      <c r="BM56" s="10">
        <v>487</v>
      </c>
      <c r="BN56" s="1">
        <f t="shared" si="25"/>
        <v>11</v>
      </c>
      <c r="BO56" s="10">
        <v>476</v>
      </c>
      <c r="BP56" s="1">
        <f t="shared" si="25"/>
        <v>0</v>
      </c>
      <c r="BQ56" s="10">
        <v>476</v>
      </c>
      <c r="BR56" s="1">
        <f t="shared" si="53"/>
        <v>6</v>
      </c>
      <c r="BS56" s="10">
        <v>470</v>
      </c>
      <c r="BT56" s="1">
        <f t="shared" si="1"/>
        <v>12</v>
      </c>
      <c r="BU56" s="10">
        <v>458</v>
      </c>
      <c r="BV56" s="1">
        <f t="shared" si="1"/>
        <v>6</v>
      </c>
      <c r="BW56" s="1">
        <v>452</v>
      </c>
      <c r="BX56" s="3">
        <v>454</v>
      </c>
      <c r="BY56" s="3">
        <v>449</v>
      </c>
      <c r="BZ56" s="7"/>
      <c r="CA56" s="5">
        <f t="shared" si="47"/>
        <v>5</v>
      </c>
      <c r="CB56" s="2"/>
      <c r="CC56" s="2"/>
      <c r="CE56" t="s">
        <v>399</v>
      </c>
      <c r="CF56" s="1" t="s">
        <v>400</v>
      </c>
    </row>
    <row r="57" spans="1:84">
      <c r="A57" s="112">
        <f>(AL57+AN57+AP57+AR57+AT57+AV57+AX57+AZ57+BB57+BD57+BF57)/((11*3))</f>
        <v>2.9393939393939394</v>
      </c>
      <c r="B57" s="1" t="s">
        <v>43</v>
      </c>
      <c r="C57" s="1" t="s">
        <v>96</v>
      </c>
      <c r="D57" s="159">
        <v>41122</v>
      </c>
      <c r="E57" s="141"/>
      <c r="F57" s="158">
        <f>$B$1-D57</f>
        <v>2160</v>
      </c>
      <c r="H57" s="1" t="s">
        <v>1006</v>
      </c>
      <c r="I57" s="10">
        <v>1</v>
      </c>
      <c r="J57" s="10" t="s">
        <v>85</v>
      </c>
      <c r="K57" s="315">
        <v>141</v>
      </c>
      <c r="L57" s="1">
        <f t="shared" si="41"/>
        <v>6</v>
      </c>
      <c r="M57" s="311">
        <v>135</v>
      </c>
      <c r="N57" s="1">
        <f t="shared" si="42"/>
        <v>4</v>
      </c>
      <c r="O57" s="308">
        <v>131</v>
      </c>
      <c r="P57" s="1">
        <f t="shared" si="5"/>
        <v>4</v>
      </c>
      <c r="Q57" s="301">
        <v>127</v>
      </c>
      <c r="R57" s="1">
        <f t="shared" si="37"/>
        <v>1</v>
      </c>
      <c r="S57" s="290">
        <v>126</v>
      </c>
      <c r="T57" s="1">
        <f t="shared" si="7"/>
        <v>8</v>
      </c>
      <c r="U57" s="282">
        <v>118</v>
      </c>
      <c r="V57" s="1">
        <f t="shared" si="8"/>
        <v>2</v>
      </c>
      <c r="W57" s="77">
        <v>116</v>
      </c>
      <c r="X57" s="1">
        <f t="shared" si="9"/>
        <v>3</v>
      </c>
      <c r="Y57" s="265">
        <v>113</v>
      </c>
      <c r="Z57" s="1">
        <f t="shared" si="10"/>
        <v>1</v>
      </c>
      <c r="AA57" s="234">
        <v>112</v>
      </c>
      <c r="AB57" s="1">
        <f t="shared" si="11"/>
        <v>2</v>
      </c>
      <c r="AC57" s="227">
        <v>110</v>
      </c>
      <c r="AD57" s="1">
        <f t="shared" si="12"/>
        <v>3</v>
      </c>
      <c r="AE57" s="63">
        <v>107</v>
      </c>
      <c r="AF57" s="1">
        <f t="shared" si="13"/>
        <v>2</v>
      </c>
      <c r="AG57" s="206">
        <v>105</v>
      </c>
      <c r="AH57" s="1">
        <f t="shared" si="14"/>
        <v>2</v>
      </c>
      <c r="AI57" s="63">
        <v>103</v>
      </c>
      <c r="AJ57" s="1">
        <f t="shared" si="15"/>
        <v>6</v>
      </c>
      <c r="AK57" s="63">
        <v>97</v>
      </c>
      <c r="AL57" s="1">
        <f t="shared" si="16"/>
        <v>7</v>
      </c>
      <c r="AM57" s="63">
        <v>90</v>
      </c>
      <c r="AN57" s="1">
        <f t="shared" si="27"/>
        <v>8</v>
      </c>
      <c r="AO57" s="63">
        <v>82</v>
      </c>
      <c r="AP57" s="1">
        <f t="shared" si="18"/>
        <v>8</v>
      </c>
      <c r="AQ57" s="63">
        <v>74</v>
      </c>
      <c r="AR57" s="1">
        <f t="shared" si="31"/>
        <v>1</v>
      </c>
      <c r="AS57" s="63">
        <v>73</v>
      </c>
      <c r="AT57" s="1">
        <f t="shared" si="32"/>
        <v>5</v>
      </c>
      <c r="AU57" s="63">
        <v>68</v>
      </c>
      <c r="AV57" s="1">
        <f t="shared" si="33"/>
        <v>6</v>
      </c>
      <c r="AW57" s="94">
        <v>62</v>
      </c>
      <c r="AX57" s="1">
        <f t="shared" si="19"/>
        <v>0</v>
      </c>
      <c r="AY57" s="63">
        <v>62</v>
      </c>
      <c r="AZ57" s="1">
        <f t="shared" si="20"/>
        <v>11</v>
      </c>
      <c r="BA57" s="63">
        <v>51</v>
      </c>
      <c r="BB57" s="1">
        <f t="shared" si="46"/>
        <v>21</v>
      </c>
      <c r="BC57" s="77">
        <v>30</v>
      </c>
      <c r="BD57" s="1">
        <f t="shared" si="46"/>
        <v>14</v>
      </c>
      <c r="BE57" s="63">
        <v>16</v>
      </c>
      <c r="BF57" s="1">
        <f t="shared" si="46"/>
        <v>16</v>
      </c>
      <c r="BG57" s="38">
        <v>0</v>
      </c>
      <c r="BH57" s="38"/>
      <c r="BI57" s="38"/>
      <c r="BJ57" s="38"/>
      <c r="BK57" s="38"/>
      <c r="BL57" s="38"/>
      <c r="BM57" s="38"/>
      <c r="BN57" s="38"/>
      <c r="BO57" s="38"/>
      <c r="BP57" s="38"/>
      <c r="BQ57" s="38"/>
      <c r="BR57" s="38"/>
      <c r="BS57" s="38"/>
      <c r="BT57" s="38"/>
      <c r="BU57" s="38"/>
      <c r="BV57" s="38"/>
      <c r="BW57" s="38"/>
      <c r="BX57" s="43"/>
      <c r="BY57" s="43"/>
      <c r="BZ57" s="7"/>
      <c r="CA57" s="5">
        <f>BX57-BY57+BZ57</f>
        <v>0</v>
      </c>
      <c r="CB57" s="2"/>
      <c r="CC57" s="2"/>
      <c r="CE57"/>
    </row>
    <row r="58" spans="1:84">
      <c r="B58" s="1" t="s">
        <v>44</v>
      </c>
      <c r="C58" s="1" t="s">
        <v>96</v>
      </c>
      <c r="D58" s="159">
        <v>43019</v>
      </c>
      <c r="E58" s="141"/>
      <c r="F58" s="158">
        <f>$B$1-D58</f>
        <v>263</v>
      </c>
      <c r="H58" s="10" t="s">
        <v>1006</v>
      </c>
      <c r="I58" s="10">
        <v>1</v>
      </c>
      <c r="J58" s="10" t="s">
        <v>265</v>
      </c>
      <c r="K58" s="315">
        <v>65</v>
      </c>
      <c r="L58" s="1">
        <f t="shared" si="41"/>
        <v>1</v>
      </c>
      <c r="M58" s="311">
        <v>64</v>
      </c>
      <c r="N58" s="1">
        <f t="shared" si="42"/>
        <v>1</v>
      </c>
      <c r="O58" s="308">
        <v>63</v>
      </c>
      <c r="P58" s="1">
        <f t="shared" si="5"/>
        <v>14</v>
      </c>
      <c r="Q58" s="301">
        <v>49</v>
      </c>
      <c r="R58" s="1">
        <f t="shared" si="37"/>
        <v>0</v>
      </c>
      <c r="S58" s="290">
        <v>49</v>
      </c>
      <c r="T58" s="1">
        <f t="shared" si="7"/>
        <v>0</v>
      </c>
      <c r="U58" s="282">
        <v>49</v>
      </c>
      <c r="V58" s="1">
        <f t="shared" si="8"/>
        <v>0</v>
      </c>
      <c r="W58" s="77">
        <v>49</v>
      </c>
      <c r="X58" s="1">
        <f t="shared" si="9"/>
        <v>0</v>
      </c>
      <c r="Y58" s="265">
        <v>49</v>
      </c>
      <c r="Z58" s="1">
        <f t="shared" si="10"/>
        <v>0</v>
      </c>
      <c r="AA58" s="234">
        <v>49</v>
      </c>
      <c r="AB58" s="1">
        <f t="shared" si="11"/>
        <v>0</v>
      </c>
      <c r="AC58" s="227">
        <v>49</v>
      </c>
      <c r="AD58" s="1">
        <f t="shared" si="12"/>
        <v>1</v>
      </c>
      <c r="AE58" s="63">
        <v>48</v>
      </c>
      <c r="AF58" s="1">
        <f t="shared" si="13"/>
        <v>0</v>
      </c>
      <c r="AG58" s="206">
        <v>48</v>
      </c>
      <c r="AH58" s="1">
        <f t="shared" si="14"/>
        <v>0</v>
      </c>
      <c r="AI58" s="63">
        <v>48</v>
      </c>
      <c r="AJ58" s="1">
        <f t="shared" si="15"/>
        <v>0</v>
      </c>
      <c r="AK58" s="63">
        <v>48</v>
      </c>
      <c r="AL58" s="1">
        <f t="shared" si="16"/>
        <v>0</v>
      </c>
      <c r="AM58" s="63">
        <v>48</v>
      </c>
      <c r="AN58" s="1">
        <f t="shared" si="27"/>
        <v>0</v>
      </c>
      <c r="AO58" s="63">
        <v>48</v>
      </c>
      <c r="AP58" s="1">
        <f t="shared" si="18"/>
        <v>0</v>
      </c>
      <c r="AQ58" s="63">
        <v>48</v>
      </c>
      <c r="AR58" s="1">
        <f t="shared" si="31"/>
        <v>-15</v>
      </c>
      <c r="AS58" s="63">
        <v>63</v>
      </c>
      <c r="AT58" s="1">
        <f t="shared" si="32"/>
        <v>1</v>
      </c>
      <c r="AU58" s="63">
        <v>62</v>
      </c>
      <c r="AV58" s="1">
        <f t="shared" si="33"/>
        <v>0</v>
      </c>
      <c r="AW58" s="94">
        <v>62</v>
      </c>
      <c r="AX58" s="1">
        <f t="shared" si="19"/>
        <v>0</v>
      </c>
      <c r="AY58" s="63">
        <v>62</v>
      </c>
      <c r="AZ58" s="1">
        <f t="shared" si="20"/>
        <v>0</v>
      </c>
      <c r="BA58" s="63">
        <v>62</v>
      </c>
      <c r="BB58" s="1">
        <f t="shared" si="46"/>
        <v>0</v>
      </c>
      <c r="BC58" s="77">
        <v>62</v>
      </c>
      <c r="BD58" s="1">
        <f t="shared" si="46"/>
        <v>0</v>
      </c>
      <c r="BE58" s="63">
        <v>62</v>
      </c>
      <c r="BF58" s="1">
        <f t="shared" si="46"/>
        <v>0</v>
      </c>
      <c r="BG58" s="1">
        <v>62</v>
      </c>
      <c r="BH58" s="1">
        <f t="shared" si="22"/>
        <v>0</v>
      </c>
      <c r="BI58" s="10">
        <v>62</v>
      </c>
      <c r="BJ58" s="1">
        <f t="shared" si="23"/>
        <v>0</v>
      </c>
      <c r="BK58" s="10">
        <v>62</v>
      </c>
      <c r="BL58" s="1">
        <f t="shared" si="24"/>
        <v>0</v>
      </c>
      <c r="BM58" s="10">
        <v>62</v>
      </c>
      <c r="BN58" s="1">
        <f t="shared" si="25"/>
        <v>0</v>
      </c>
      <c r="BO58" s="10">
        <v>62</v>
      </c>
      <c r="BP58" s="1">
        <f t="shared" si="25"/>
        <v>-2</v>
      </c>
      <c r="BQ58" s="10">
        <v>64</v>
      </c>
      <c r="BR58" s="1">
        <f t="shared" si="53"/>
        <v>0</v>
      </c>
      <c r="BS58" s="10">
        <v>64</v>
      </c>
      <c r="BT58" s="1">
        <f t="shared" si="1"/>
        <v>0</v>
      </c>
      <c r="BU58" s="10">
        <v>64</v>
      </c>
      <c r="BV58" s="1">
        <f t="shared" si="1"/>
        <v>0</v>
      </c>
      <c r="BW58" s="1">
        <v>64</v>
      </c>
      <c r="BX58" s="3">
        <v>64</v>
      </c>
      <c r="BY58" s="3">
        <v>61</v>
      </c>
      <c r="BZ58" s="7"/>
      <c r="CA58" s="5">
        <f t="shared" si="47"/>
        <v>3</v>
      </c>
      <c r="CB58" s="2"/>
      <c r="CC58" s="2"/>
      <c r="CE58" t="s">
        <v>401</v>
      </c>
      <c r="CF58" s="1" t="s">
        <v>402</v>
      </c>
    </row>
    <row r="59" spans="1:84">
      <c r="A59" s="60">
        <f>(X59+Z59+AB59+AD59+AF59+AH59+AJ59+AL59+AN59+AP59+AR59+AT59+AV59+AX59+AZ59+BB59+BD59+BF59+BH59+BJ59+BL59+BN59+BP59+BR59+BT59+BV59)/((25*3)+1.5)</f>
        <v>0.23529411764705882</v>
      </c>
      <c r="B59" s="1" t="s">
        <v>770</v>
      </c>
      <c r="C59" s="1" t="s">
        <v>96</v>
      </c>
      <c r="D59" s="159">
        <v>38484</v>
      </c>
      <c r="E59" s="141"/>
      <c r="F59" s="158">
        <f>$B$1-D59</f>
        <v>4798</v>
      </c>
      <c r="H59" s="1" t="s">
        <v>1006</v>
      </c>
      <c r="I59" s="1">
        <v>1</v>
      </c>
      <c r="J59" s="1" t="s">
        <v>273</v>
      </c>
      <c r="K59" s="315">
        <v>64</v>
      </c>
      <c r="L59" s="1">
        <f t="shared" si="41"/>
        <v>0</v>
      </c>
      <c r="M59" s="311">
        <v>64</v>
      </c>
      <c r="N59" s="1">
        <f t="shared" si="42"/>
        <v>0</v>
      </c>
      <c r="O59" s="308">
        <v>64</v>
      </c>
      <c r="P59" s="1">
        <f t="shared" si="5"/>
        <v>0</v>
      </c>
      <c r="Q59" s="301">
        <v>64</v>
      </c>
      <c r="R59" s="1">
        <f t="shared" si="37"/>
        <v>-1</v>
      </c>
      <c r="S59" s="290">
        <v>65</v>
      </c>
      <c r="T59" s="1">
        <f t="shared" si="7"/>
        <v>0</v>
      </c>
      <c r="U59" s="282">
        <v>65</v>
      </c>
      <c r="V59" s="1">
        <f t="shared" si="8"/>
        <v>0</v>
      </c>
      <c r="W59" s="77">
        <v>65</v>
      </c>
      <c r="X59" s="1">
        <f t="shared" si="9"/>
        <v>0</v>
      </c>
      <c r="Y59" s="265">
        <v>65</v>
      </c>
      <c r="Z59" s="1">
        <f t="shared" si="10"/>
        <v>0</v>
      </c>
      <c r="AA59" s="234">
        <v>65</v>
      </c>
      <c r="AB59" s="1">
        <f t="shared" si="11"/>
        <v>2</v>
      </c>
      <c r="AC59" s="227">
        <v>63</v>
      </c>
      <c r="AD59" s="1">
        <f t="shared" si="12"/>
        <v>0</v>
      </c>
      <c r="AE59" s="63">
        <v>63</v>
      </c>
      <c r="AF59" s="1">
        <f t="shared" si="13"/>
        <v>0</v>
      </c>
      <c r="AG59" s="206">
        <v>63</v>
      </c>
      <c r="AH59" s="1">
        <f t="shared" si="14"/>
        <v>1</v>
      </c>
      <c r="AI59" s="63">
        <v>62</v>
      </c>
      <c r="AJ59" s="1">
        <f t="shared" si="15"/>
        <v>0</v>
      </c>
      <c r="AK59" s="63">
        <v>62</v>
      </c>
      <c r="AL59" s="1">
        <f t="shared" si="16"/>
        <v>0</v>
      </c>
      <c r="AM59" s="63">
        <v>62</v>
      </c>
      <c r="AN59" s="1">
        <f t="shared" si="27"/>
        <v>0</v>
      </c>
      <c r="AO59" s="63">
        <v>62</v>
      </c>
      <c r="AP59" s="1">
        <f t="shared" si="18"/>
        <v>0</v>
      </c>
      <c r="AQ59" s="63">
        <v>62</v>
      </c>
      <c r="AR59" s="1">
        <f t="shared" si="31"/>
        <v>0</v>
      </c>
      <c r="AS59" s="63">
        <v>62</v>
      </c>
      <c r="AT59" s="1">
        <f t="shared" si="32"/>
        <v>1</v>
      </c>
      <c r="AU59" s="63">
        <v>61</v>
      </c>
      <c r="AV59" s="1">
        <f t="shared" si="33"/>
        <v>0</v>
      </c>
      <c r="AW59" s="94">
        <v>61</v>
      </c>
      <c r="AX59" s="1">
        <f t="shared" si="19"/>
        <v>2</v>
      </c>
      <c r="AY59" s="63">
        <v>59</v>
      </c>
      <c r="AZ59" s="1">
        <f t="shared" si="20"/>
        <v>1</v>
      </c>
      <c r="BA59" s="63">
        <v>58</v>
      </c>
      <c r="BB59" s="1">
        <f t="shared" si="46"/>
        <v>4</v>
      </c>
      <c r="BC59" s="77">
        <v>54</v>
      </c>
      <c r="BD59" s="1">
        <f t="shared" si="46"/>
        <v>0</v>
      </c>
      <c r="BE59" s="63">
        <v>54</v>
      </c>
      <c r="BF59" s="1">
        <f t="shared" si="46"/>
        <v>0</v>
      </c>
      <c r="BG59" s="1">
        <v>54</v>
      </c>
      <c r="BH59" s="1">
        <f t="shared" si="22"/>
        <v>0</v>
      </c>
      <c r="BI59" s="10">
        <v>54</v>
      </c>
      <c r="BJ59" s="1">
        <f t="shared" si="23"/>
        <v>3</v>
      </c>
      <c r="BK59" s="10">
        <v>51</v>
      </c>
      <c r="BL59" s="1">
        <f t="shared" si="24"/>
        <v>0</v>
      </c>
      <c r="BM59" s="10">
        <v>51</v>
      </c>
      <c r="BN59" s="1">
        <f t="shared" si="25"/>
        <v>2</v>
      </c>
      <c r="BO59" s="10">
        <v>49</v>
      </c>
      <c r="BP59" s="1">
        <f t="shared" si="25"/>
        <v>1</v>
      </c>
      <c r="BQ59" s="10">
        <v>48</v>
      </c>
      <c r="BR59" s="1">
        <f t="shared" si="53"/>
        <v>1</v>
      </c>
      <c r="BS59" s="10">
        <v>47</v>
      </c>
      <c r="BT59" s="1">
        <f t="shared" si="1"/>
        <v>0</v>
      </c>
      <c r="BU59" s="10">
        <v>47</v>
      </c>
      <c r="BV59" s="1">
        <f t="shared" si="1"/>
        <v>0</v>
      </c>
      <c r="BW59" s="1">
        <v>47</v>
      </c>
      <c r="BX59" s="3">
        <v>47</v>
      </c>
      <c r="BY59" s="3">
        <v>47</v>
      </c>
      <c r="BZ59" s="7"/>
      <c r="CA59" s="5">
        <f t="shared" si="47"/>
        <v>0</v>
      </c>
      <c r="CB59" s="2"/>
      <c r="CC59" s="2"/>
      <c r="CE59" t="s">
        <v>403</v>
      </c>
      <c r="CF59" s="1" t="s">
        <v>404</v>
      </c>
    </row>
    <row r="60" spans="1:84">
      <c r="B60" s="1" t="s">
        <v>45</v>
      </c>
      <c r="C60" s="1" t="s">
        <v>100</v>
      </c>
      <c r="D60" s="166">
        <v>37907</v>
      </c>
      <c r="E60" s="166">
        <v>40463</v>
      </c>
      <c r="F60" s="165">
        <f>E60-D60</f>
        <v>2556</v>
      </c>
      <c r="H60" s="87" t="s">
        <v>1007</v>
      </c>
      <c r="I60" s="8">
        <v>0</v>
      </c>
      <c r="J60" s="8" t="s">
        <v>213</v>
      </c>
      <c r="K60" s="315">
        <v>210</v>
      </c>
      <c r="L60" s="1">
        <f t="shared" si="41"/>
        <v>0</v>
      </c>
      <c r="M60" s="311">
        <v>210</v>
      </c>
      <c r="N60" s="1">
        <f t="shared" si="42"/>
        <v>0</v>
      </c>
      <c r="O60" s="308">
        <v>210</v>
      </c>
      <c r="P60" s="1">
        <f t="shared" si="5"/>
        <v>0</v>
      </c>
      <c r="Q60" s="301">
        <v>210</v>
      </c>
      <c r="R60" s="1">
        <f t="shared" si="37"/>
        <v>0</v>
      </c>
      <c r="S60" s="290">
        <v>210</v>
      </c>
      <c r="T60" s="1">
        <f t="shared" si="7"/>
        <v>0</v>
      </c>
      <c r="U60" s="282">
        <v>210</v>
      </c>
      <c r="V60" s="1">
        <f t="shared" si="8"/>
        <v>0</v>
      </c>
      <c r="W60" s="77">
        <v>210</v>
      </c>
      <c r="X60" s="1">
        <f t="shared" si="9"/>
        <v>0</v>
      </c>
      <c r="Y60" s="265">
        <v>210</v>
      </c>
      <c r="Z60" s="1">
        <f t="shared" si="10"/>
        <v>0</v>
      </c>
      <c r="AA60" s="234">
        <v>210</v>
      </c>
      <c r="AB60" s="1">
        <f t="shared" si="11"/>
        <v>0</v>
      </c>
      <c r="AC60" s="227">
        <v>210</v>
      </c>
      <c r="AD60" s="1">
        <f t="shared" si="12"/>
        <v>0</v>
      </c>
      <c r="AE60" s="63">
        <v>210</v>
      </c>
      <c r="AF60" s="1">
        <f t="shared" si="13"/>
        <v>0</v>
      </c>
      <c r="AG60" s="206">
        <v>210</v>
      </c>
      <c r="AH60" s="1">
        <f t="shared" si="14"/>
        <v>0</v>
      </c>
      <c r="AI60" s="63">
        <v>210</v>
      </c>
      <c r="AJ60" s="1">
        <f t="shared" si="15"/>
        <v>0</v>
      </c>
      <c r="AK60" s="63">
        <v>210</v>
      </c>
      <c r="AL60" s="1">
        <f t="shared" si="16"/>
        <v>0</v>
      </c>
      <c r="AM60" s="63">
        <v>210</v>
      </c>
      <c r="AN60" s="1">
        <f t="shared" si="27"/>
        <v>0</v>
      </c>
      <c r="AO60" s="63">
        <v>210</v>
      </c>
      <c r="AP60" s="1">
        <f t="shared" si="18"/>
        <v>0</v>
      </c>
      <c r="AQ60" s="63">
        <v>210</v>
      </c>
      <c r="AR60" s="1">
        <f t="shared" si="31"/>
        <v>0</v>
      </c>
      <c r="AS60" s="63">
        <v>210</v>
      </c>
      <c r="AT60" s="1">
        <f t="shared" si="32"/>
        <v>0</v>
      </c>
      <c r="AU60" s="63">
        <v>210</v>
      </c>
      <c r="AV60" s="1">
        <f t="shared" si="33"/>
        <v>0</v>
      </c>
      <c r="AW60" s="94">
        <v>210</v>
      </c>
      <c r="AX60" s="1">
        <f t="shared" si="19"/>
        <v>0</v>
      </c>
      <c r="AY60" s="63">
        <v>210</v>
      </c>
      <c r="AZ60" s="1">
        <f t="shared" si="20"/>
        <v>0</v>
      </c>
      <c r="BA60" s="63">
        <v>210</v>
      </c>
      <c r="BB60" s="1">
        <f t="shared" si="46"/>
        <v>0</v>
      </c>
      <c r="BC60" s="77">
        <v>210</v>
      </c>
      <c r="BD60" s="1">
        <f t="shared" si="46"/>
        <v>0</v>
      </c>
      <c r="BE60" s="63">
        <v>210</v>
      </c>
      <c r="BF60" s="1">
        <f t="shared" si="46"/>
        <v>0</v>
      </c>
      <c r="BG60" s="1">
        <v>210</v>
      </c>
      <c r="BH60" s="1">
        <f t="shared" si="22"/>
        <v>0</v>
      </c>
      <c r="BI60" s="10">
        <v>210</v>
      </c>
      <c r="BJ60" s="1">
        <f t="shared" si="23"/>
        <v>0</v>
      </c>
      <c r="BK60" s="10">
        <v>210</v>
      </c>
      <c r="BL60" s="1">
        <f t="shared" si="24"/>
        <v>0</v>
      </c>
      <c r="BM60" s="10">
        <v>210</v>
      </c>
      <c r="BN60" s="1">
        <f t="shared" si="25"/>
        <v>0</v>
      </c>
      <c r="BO60" s="10">
        <v>210</v>
      </c>
      <c r="BP60" s="1">
        <f t="shared" si="25"/>
        <v>0</v>
      </c>
      <c r="BQ60" s="10">
        <v>210</v>
      </c>
      <c r="BR60" s="1">
        <f t="shared" si="53"/>
        <v>0</v>
      </c>
      <c r="BS60" s="10">
        <v>210</v>
      </c>
      <c r="BT60" s="1">
        <f t="shared" si="1"/>
        <v>12</v>
      </c>
      <c r="BU60" s="10">
        <v>198</v>
      </c>
      <c r="BV60" s="1">
        <f t="shared" si="1"/>
        <v>1</v>
      </c>
      <c r="BW60" s="1">
        <v>197</v>
      </c>
      <c r="BX60" s="3">
        <v>199</v>
      </c>
      <c r="BY60" s="3">
        <v>189</v>
      </c>
      <c r="BZ60" s="7"/>
      <c r="CA60" s="5">
        <f t="shared" si="47"/>
        <v>10</v>
      </c>
      <c r="CB60" s="2"/>
      <c r="CC60" s="2"/>
      <c r="CE60" t="s">
        <v>405</v>
      </c>
      <c r="CF60" s="1" t="s">
        <v>406</v>
      </c>
    </row>
    <row r="61" spans="1:84">
      <c r="A61" s="60">
        <f>(X61+Z61+AB61+AD61+AF61+AH61+AJ61+AL61+AN61+AP61+AR61+AT61+AV61+AX61+AZ61+BB61+BD61+BF61+BH61+BJ61+BL61+BN61+BP61+BR61+BT61+BV61)/((25*3)+1.5)</f>
        <v>0.58823529411764708</v>
      </c>
      <c r="B61" s="1" t="s">
        <v>46</v>
      </c>
      <c r="C61" s="1" t="s">
        <v>96</v>
      </c>
      <c r="D61" s="159">
        <v>39429</v>
      </c>
      <c r="E61" s="141"/>
      <c r="F61" s="158">
        <f>$B$1-D61</f>
        <v>3853</v>
      </c>
      <c r="H61" s="1" t="s">
        <v>1006</v>
      </c>
      <c r="I61" s="1">
        <v>1</v>
      </c>
      <c r="J61" s="10" t="s">
        <v>304</v>
      </c>
      <c r="K61" s="315">
        <v>77</v>
      </c>
      <c r="L61" s="1">
        <f t="shared" si="41"/>
        <v>1</v>
      </c>
      <c r="M61" s="311">
        <v>76</v>
      </c>
      <c r="N61" s="1">
        <f t="shared" si="42"/>
        <v>5</v>
      </c>
      <c r="O61" s="308">
        <v>71</v>
      </c>
      <c r="P61" s="1">
        <f t="shared" si="5"/>
        <v>2</v>
      </c>
      <c r="Q61" s="301">
        <v>69</v>
      </c>
      <c r="R61" s="1">
        <f t="shared" si="37"/>
        <v>2</v>
      </c>
      <c r="S61" s="290">
        <v>67</v>
      </c>
      <c r="T61" s="1">
        <f t="shared" si="7"/>
        <v>0</v>
      </c>
      <c r="U61" s="282">
        <v>67</v>
      </c>
      <c r="V61" s="1">
        <f t="shared" si="8"/>
        <v>4</v>
      </c>
      <c r="W61" s="77">
        <v>63</v>
      </c>
      <c r="X61" s="1">
        <f t="shared" si="9"/>
        <v>0</v>
      </c>
      <c r="Y61" s="265">
        <v>63</v>
      </c>
      <c r="Z61" s="1">
        <f t="shared" si="10"/>
        <v>1</v>
      </c>
      <c r="AA61" s="234">
        <v>62</v>
      </c>
      <c r="AB61" s="1">
        <f t="shared" si="11"/>
        <v>2</v>
      </c>
      <c r="AC61" s="227">
        <v>60</v>
      </c>
      <c r="AD61" s="1">
        <f t="shared" si="12"/>
        <v>0</v>
      </c>
      <c r="AE61" s="63">
        <v>60</v>
      </c>
      <c r="AF61" s="1">
        <f t="shared" si="13"/>
        <v>2</v>
      </c>
      <c r="AG61" s="206">
        <v>58</v>
      </c>
      <c r="AH61" s="1">
        <f t="shared" si="14"/>
        <v>1</v>
      </c>
      <c r="AI61" s="63">
        <v>57</v>
      </c>
      <c r="AJ61" s="1">
        <f t="shared" si="15"/>
        <v>3</v>
      </c>
      <c r="AK61" s="63">
        <v>54</v>
      </c>
      <c r="AL61" s="1">
        <f t="shared" si="16"/>
        <v>2</v>
      </c>
      <c r="AM61" s="63">
        <v>52</v>
      </c>
      <c r="AN61" s="1">
        <f t="shared" si="27"/>
        <v>2</v>
      </c>
      <c r="AO61" s="63">
        <v>50</v>
      </c>
      <c r="AP61" s="1">
        <f t="shared" si="18"/>
        <v>2</v>
      </c>
      <c r="AQ61" s="63">
        <v>48</v>
      </c>
      <c r="AR61" s="1">
        <f t="shared" si="31"/>
        <v>1</v>
      </c>
      <c r="AS61" s="63">
        <v>47</v>
      </c>
      <c r="AT61" s="1">
        <f t="shared" si="32"/>
        <v>0</v>
      </c>
      <c r="AU61" s="63">
        <v>47</v>
      </c>
      <c r="AV61" s="1">
        <f t="shared" si="33"/>
        <v>0</v>
      </c>
      <c r="AW61" s="94">
        <v>47</v>
      </c>
      <c r="AX61" s="1">
        <f t="shared" si="19"/>
        <v>8</v>
      </c>
      <c r="AY61" s="63">
        <v>39</v>
      </c>
      <c r="AZ61" s="1">
        <f t="shared" si="20"/>
        <v>0</v>
      </c>
      <c r="BA61" s="63">
        <v>39</v>
      </c>
      <c r="BB61" s="1">
        <f t="shared" si="46"/>
        <v>1</v>
      </c>
      <c r="BC61" s="77">
        <v>38</v>
      </c>
      <c r="BD61" s="1">
        <f t="shared" si="46"/>
        <v>1</v>
      </c>
      <c r="BE61" s="63">
        <v>37</v>
      </c>
      <c r="BF61" s="1">
        <f t="shared" si="46"/>
        <v>1</v>
      </c>
      <c r="BG61" s="1">
        <v>36</v>
      </c>
      <c r="BH61" s="1">
        <f t="shared" si="22"/>
        <v>2</v>
      </c>
      <c r="BI61" s="10">
        <v>34</v>
      </c>
      <c r="BJ61" s="1">
        <f t="shared" si="23"/>
        <v>4</v>
      </c>
      <c r="BK61" s="10">
        <v>30</v>
      </c>
      <c r="BL61" s="1">
        <f t="shared" si="24"/>
        <v>1</v>
      </c>
      <c r="BM61" s="10">
        <v>29</v>
      </c>
      <c r="BN61" s="1">
        <f t="shared" si="25"/>
        <v>3</v>
      </c>
      <c r="BO61" s="10">
        <v>26</v>
      </c>
      <c r="BP61" s="1">
        <f t="shared" si="25"/>
        <v>1</v>
      </c>
      <c r="BQ61" s="10">
        <v>25</v>
      </c>
      <c r="BR61" s="1">
        <f t="shared" si="53"/>
        <v>5</v>
      </c>
      <c r="BS61" s="10">
        <v>20</v>
      </c>
      <c r="BT61" s="1">
        <f t="shared" si="1"/>
        <v>1</v>
      </c>
      <c r="BU61" s="10">
        <v>19</v>
      </c>
      <c r="BV61" s="1">
        <f t="shared" si="1"/>
        <v>1</v>
      </c>
      <c r="BW61" s="1">
        <v>18</v>
      </c>
      <c r="BX61" s="3">
        <v>18</v>
      </c>
      <c r="BY61" s="3">
        <v>18</v>
      </c>
      <c r="BZ61" s="7"/>
      <c r="CA61" s="5">
        <f t="shared" si="47"/>
        <v>0</v>
      </c>
      <c r="CB61" s="2"/>
      <c r="CC61" s="2"/>
      <c r="CE61" t="s">
        <v>407</v>
      </c>
      <c r="CF61" s="1" t="s">
        <v>408</v>
      </c>
    </row>
    <row r="62" spans="1:84">
      <c r="B62" s="1" t="s">
        <v>47</v>
      </c>
      <c r="C62" s="1" t="s">
        <v>100</v>
      </c>
      <c r="D62" s="166">
        <v>38041</v>
      </c>
      <c r="E62" s="166">
        <v>38730</v>
      </c>
      <c r="F62" s="165">
        <f>E62-D62</f>
        <v>689</v>
      </c>
      <c r="H62" s="87" t="s">
        <v>1006</v>
      </c>
      <c r="I62" s="8">
        <v>0</v>
      </c>
      <c r="J62" s="8" t="s">
        <v>255</v>
      </c>
      <c r="K62" s="315">
        <v>79</v>
      </c>
      <c r="L62" s="1">
        <f t="shared" si="41"/>
        <v>0</v>
      </c>
      <c r="M62" s="311">
        <v>79</v>
      </c>
      <c r="N62" s="1">
        <f t="shared" si="42"/>
        <v>0</v>
      </c>
      <c r="O62" s="308">
        <v>79</v>
      </c>
      <c r="P62" s="1">
        <f t="shared" si="5"/>
        <v>0</v>
      </c>
      <c r="Q62" s="301">
        <v>79</v>
      </c>
      <c r="R62" s="1">
        <f t="shared" si="37"/>
        <v>0</v>
      </c>
      <c r="S62" s="290">
        <v>79</v>
      </c>
      <c r="T62" s="1">
        <f t="shared" si="7"/>
        <v>0</v>
      </c>
      <c r="U62" s="282">
        <v>79</v>
      </c>
      <c r="V62" s="1">
        <f t="shared" si="8"/>
        <v>0</v>
      </c>
      <c r="W62" s="77">
        <v>79</v>
      </c>
      <c r="X62" s="1">
        <f t="shared" si="9"/>
        <v>0</v>
      </c>
      <c r="Y62" s="265">
        <v>79</v>
      </c>
      <c r="Z62" s="1">
        <f t="shared" si="10"/>
        <v>0</v>
      </c>
      <c r="AA62" s="234">
        <v>79</v>
      </c>
      <c r="AB62" s="1">
        <f t="shared" si="11"/>
        <v>0</v>
      </c>
      <c r="AC62" s="227">
        <v>79</v>
      </c>
      <c r="AD62" s="1">
        <f t="shared" si="12"/>
        <v>0</v>
      </c>
      <c r="AE62" s="63">
        <v>79</v>
      </c>
      <c r="AF62" s="1">
        <f t="shared" si="13"/>
        <v>0</v>
      </c>
      <c r="AG62" s="206">
        <v>79</v>
      </c>
      <c r="AH62" s="1">
        <f t="shared" si="14"/>
        <v>0</v>
      </c>
      <c r="AI62" s="63">
        <v>79</v>
      </c>
      <c r="AJ62" s="1">
        <f t="shared" si="15"/>
        <v>0</v>
      </c>
      <c r="AK62" s="63">
        <v>79</v>
      </c>
      <c r="AL62" s="1">
        <f t="shared" si="16"/>
        <v>0</v>
      </c>
      <c r="AM62" s="63">
        <v>79</v>
      </c>
      <c r="AN62" s="1">
        <f t="shared" si="27"/>
        <v>0</v>
      </c>
      <c r="AO62" s="63">
        <v>79</v>
      </c>
      <c r="AP62" s="1">
        <f t="shared" si="18"/>
        <v>0</v>
      </c>
      <c r="AQ62" s="63">
        <v>79</v>
      </c>
      <c r="AR62" s="1">
        <f t="shared" si="31"/>
        <v>0</v>
      </c>
      <c r="AS62" s="63">
        <v>79</v>
      </c>
      <c r="AT62" s="1">
        <f t="shared" si="32"/>
        <v>0</v>
      </c>
      <c r="AU62" s="63">
        <v>79</v>
      </c>
      <c r="AV62" s="1">
        <f t="shared" si="33"/>
        <v>0</v>
      </c>
      <c r="AW62" s="94">
        <v>79</v>
      </c>
      <c r="AX62" s="1">
        <f t="shared" si="19"/>
        <v>0</v>
      </c>
      <c r="AY62" s="63">
        <v>79</v>
      </c>
      <c r="AZ62" s="1">
        <f t="shared" si="20"/>
        <v>0</v>
      </c>
      <c r="BA62" s="63">
        <v>79</v>
      </c>
      <c r="BB62" s="1">
        <f t="shared" si="46"/>
        <v>0</v>
      </c>
      <c r="BC62" s="77">
        <v>79</v>
      </c>
      <c r="BD62" s="1">
        <f t="shared" si="46"/>
        <v>0</v>
      </c>
      <c r="BE62" s="63">
        <v>79</v>
      </c>
      <c r="BF62" s="1">
        <f t="shared" si="46"/>
        <v>0</v>
      </c>
      <c r="BG62" s="1">
        <v>79</v>
      </c>
      <c r="BH62" s="1">
        <f t="shared" si="22"/>
        <v>0</v>
      </c>
      <c r="BI62" s="10">
        <v>79</v>
      </c>
      <c r="BJ62" s="1">
        <f t="shared" si="23"/>
        <v>0</v>
      </c>
      <c r="BK62" s="10">
        <v>79</v>
      </c>
      <c r="BL62" s="1">
        <f t="shared" si="24"/>
        <v>0</v>
      </c>
      <c r="BM62" s="10">
        <v>79</v>
      </c>
      <c r="BN62" s="1">
        <f t="shared" si="25"/>
        <v>0</v>
      </c>
      <c r="BO62" s="10">
        <v>79</v>
      </c>
      <c r="BP62" s="1">
        <f t="shared" si="25"/>
        <v>2</v>
      </c>
      <c r="BQ62" s="10">
        <v>77</v>
      </c>
      <c r="BR62" s="1">
        <f t="shared" si="53"/>
        <v>0</v>
      </c>
      <c r="BS62" s="10">
        <v>77</v>
      </c>
      <c r="BT62" s="1">
        <f t="shared" si="1"/>
        <v>0</v>
      </c>
      <c r="BU62" s="10">
        <v>77</v>
      </c>
      <c r="BV62" s="1">
        <f t="shared" si="1"/>
        <v>0</v>
      </c>
      <c r="BW62" s="1">
        <v>77</v>
      </c>
      <c r="BX62" s="3">
        <v>79</v>
      </c>
      <c r="BY62" s="3">
        <v>77</v>
      </c>
      <c r="BZ62" s="7"/>
      <c r="CA62" s="5">
        <f t="shared" si="47"/>
        <v>2</v>
      </c>
      <c r="CB62" s="2"/>
      <c r="CC62" s="2"/>
      <c r="CE62" t="s">
        <v>409</v>
      </c>
      <c r="CF62" s="1" t="s">
        <v>410</v>
      </c>
    </row>
    <row r="63" spans="1:84">
      <c r="A63" s="60">
        <f>(X63+Z63+AB63+AD63+AF63+AH63+AJ63+AL63+AN63+AP63+AR63+AT63+AV63+AX63+AZ63+BB63+BD63+BF63+BH63+BJ63+BL63+BN63+BP63+BR63+BT63+BV63)/((25*3)+1.5)</f>
        <v>0.9673202614379085</v>
      </c>
      <c r="B63" s="1" t="s">
        <v>771</v>
      </c>
      <c r="C63" s="1" t="s">
        <v>96</v>
      </c>
      <c r="D63" s="159">
        <v>41990</v>
      </c>
      <c r="E63" s="141"/>
      <c r="F63" s="158">
        <f>$B$1-D63</f>
        <v>1292</v>
      </c>
      <c r="H63" s="1" t="s">
        <v>1006</v>
      </c>
      <c r="I63" s="10">
        <v>1</v>
      </c>
      <c r="J63" s="10" t="s">
        <v>212</v>
      </c>
      <c r="K63" s="315">
        <v>280</v>
      </c>
      <c r="L63" s="1">
        <f t="shared" si="41"/>
        <v>6</v>
      </c>
      <c r="M63" s="311">
        <v>274</v>
      </c>
      <c r="N63" s="1">
        <f t="shared" si="42"/>
        <v>4</v>
      </c>
      <c r="O63" s="308">
        <v>270</v>
      </c>
      <c r="P63" s="1">
        <f t="shared" si="5"/>
        <v>0</v>
      </c>
      <c r="Q63" s="301">
        <v>270</v>
      </c>
      <c r="R63" s="1">
        <f t="shared" si="37"/>
        <v>1</v>
      </c>
      <c r="S63" s="290">
        <v>269</v>
      </c>
      <c r="T63" s="1">
        <f t="shared" si="7"/>
        <v>5</v>
      </c>
      <c r="U63" s="282">
        <v>264</v>
      </c>
      <c r="V63" s="1">
        <f t="shared" si="8"/>
        <v>3</v>
      </c>
      <c r="W63" s="77">
        <v>261</v>
      </c>
      <c r="X63" s="1">
        <f t="shared" si="9"/>
        <v>1</v>
      </c>
      <c r="Y63" s="265">
        <v>260</v>
      </c>
      <c r="Z63" s="1">
        <f t="shared" si="10"/>
        <v>3</v>
      </c>
      <c r="AA63" s="234">
        <v>257</v>
      </c>
      <c r="AB63" s="1">
        <f t="shared" si="11"/>
        <v>5</v>
      </c>
      <c r="AC63" s="227">
        <v>252</v>
      </c>
      <c r="AD63" s="1">
        <f t="shared" si="12"/>
        <v>9</v>
      </c>
      <c r="AE63" s="63">
        <v>243</v>
      </c>
      <c r="AF63" s="1">
        <f t="shared" si="13"/>
        <v>1</v>
      </c>
      <c r="AG63" s="206">
        <v>242</v>
      </c>
      <c r="AH63" s="1">
        <f t="shared" si="14"/>
        <v>1</v>
      </c>
      <c r="AI63" s="63">
        <v>241</v>
      </c>
      <c r="AJ63" s="1">
        <f t="shared" si="15"/>
        <v>5</v>
      </c>
      <c r="AK63" s="63">
        <v>236</v>
      </c>
      <c r="AL63" s="1">
        <f t="shared" si="16"/>
        <v>0</v>
      </c>
      <c r="AM63" s="63">
        <v>236</v>
      </c>
      <c r="AN63" s="1">
        <f t="shared" si="27"/>
        <v>0</v>
      </c>
      <c r="AO63" s="63">
        <v>236</v>
      </c>
      <c r="AP63" s="1">
        <f t="shared" si="18"/>
        <v>0</v>
      </c>
      <c r="AQ63" s="63">
        <v>236</v>
      </c>
      <c r="AR63" s="1">
        <f t="shared" si="31"/>
        <v>0</v>
      </c>
      <c r="AS63" s="63">
        <v>236</v>
      </c>
      <c r="AT63" s="1">
        <f t="shared" si="32"/>
        <v>2</v>
      </c>
      <c r="AU63" s="63">
        <v>234</v>
      </c>
      <c r="AV63" s="1">
        <f t="shared" si="33"/>
        <v>2</v>
      </c>
      <c r="AW63" s="94">
        <v>232</v>
      </c>
      <c r="AX63" s="1">
        <f t="shared" si="19"/>
        <v>7</v>
      </c>
      <c r="AY63" s="63">
        <v>225</v>
      </c>
      <c r="AZ63" s="1">
        <f t="shared" si="20"/>
        <v>6</v>
      </c>
      <c r="BA63" s="63">
        <v>219</v>
      </c>
      <c r="BB63" s="1">
        <f t="shared" si="46"/>
        <v>1</v>
      </c>
      <c r="BC63" s="77">
        <v>218</v>
      </c>
      <c r="BD63" s="1">
        <f t="shared" si="46"/>
        <v>1</v>
      </c>
      <c r="BE63" s="63">
        <v>217</v>
      </c>
      <c r="BF63" s="1">
        <f t="shared" si="46"/>
        <v>1</v>
      </c>
      <c r="BG63" s="1">
        <v>216</v>
      </c>
      <c r="BH63" s="1">
        <f t="shared" si="22"/>
        <v>1</v>
      </c>
      <c r="BI63" s="10">
        <v>215</v>
      </c>
      <c r="BJ63" s="1">
        <f t="shared" si="23"/>
        <v>4</v>
      </c>
      <c r="BK63" s="10">
        <v>211</v>
      </c>
      <c r="BL63" s="1">
        <f t="shared" si="24"/>
        <v>3</v>
      </c>
      <c r="BM63" s="10">
        <v>208</v>
      </c>
      <c r="BN63" s="1">
        <f t="shared" si="25"/>
        <v>1</v>
      </c>
      <c r="BO63" s="10">
        <v>207</v>
      </c>
      <c r="BP63" s="1">
        <f t="shared" si="25"/>
        <v>10</v>
      </c>
      <c r="BQ63" s="10">
        <v>197</v>
      </c>
      <c r="BR63" s="1">
        <f t="shared" si="53"/>
        <v>3</v>
      </c>
      <c r="BS63" s="10">
        <v>194</v>
      </c>
      <c r="BT63" s="1">
        <f t="shared" si="1"/>
        <v>6</v>
      </c>
      <c r="BU63" s="10">
        <v>188</v>
      </c>
      <c r="BV63" s="1">
        <f t="shared" si="1"/>
        <v>1</v>
      </c>
      <c r="BW63" s="1">
        <v>187</v>
      </c>
      <c r="BX63" s="3">
        <v>199</v>
      </c>
      <c r="BY63" s="3">
        <v>178</v>
      </c>
      <c r="BZ63" s="7"/>
      <c r="CA63" s="5">
        <f t="shared" si="47"/>
        <v>21</v>
      </c>
      <c r="CB63" s="2"/>
      <c r="CC63" s="2"/>
      <c r="CE63" t="s">
        <v>411</v>
      </c>
      <c r="CF63" s="1" t="s">
        <v>412</v>
      </c>
    </row>
    <row r="64" spans="1:84">
      <c r="B64" s="1" t="s">
        <v>801</v>
      </c>
      <c r="C64" s="1" t="s">
        <v>60</v>
      </c>
      <c r="D64" s="136"/>
      <c r="E64" s="136"/>
      <c r="F64" s="136"/>
      <c r="H64" s="1" t="s">
        <v>1006</v>
      </c>
      <c r="I64" s="38" t="s">
        <v>60</v>
      </c>
      <c r="J64" s="44" t="s">
        <v>1304</v>
      </c>
      <c r="K64" s="294">
        <v>3</v>
      </c>
      <c r="L64" s="136">
        <f t="shared" si="41"/>
        <v>1</v>
      </c>
      <c r="M64" s="294">
        <v>2</v>
      </c>
      <c r="N64" s="136">
        <f t="shared" si="42"/>
        <v>1</v>
      </c>
      <c r="O64" s="294">
        <v>1</v>
      </c>
      <c r="P64" s="136"/>
      <c r="Q64" s="294">
        <v>1</v>
      </c>
      <c r="R64" s="136"/>
      <c r="S64" s="136"/>
      <c r="T64" s="136"/>
      <c r="U64" s="136"/>
      <c r="V64" s="136"/>
      <c r="W64" s="136"/>
      <c r="X64" s="136"/>
      <c r="Y64" s="136"/>
      <c r="Z64" s="136"/>
      <c r="AA64" s="136"/>
      <c r="AB64" s="136"/>
      <c r="AC64" s="136"/>
      <c r="AD64" s="136"/>
      <c r="AE64" s="107"/>
      <c r="AF64" s="136"/>
      <c r="AG64" s="107"/>
      <c r="AH64" s="136"/>
      <c r="AI64" s="107"/>
      <c r="AJ64" s="136"/>
      <c r="AK64" s="107"/>
      <c r="AL64" s="136"/>
      <c r="AM64" s="107"/>
      <c r="AN64" s="44"/>
      <c r="AO64" s="107"/>
      <c r="AP64" s="44"/>
      <c r="AQ64" s="44"/>
      <c r="AR64" s="44"/>
      <c r="AS64" s="44"/>
      <c r="AT64" s="44"/>
      <c r="AU64" s="44"/>
      <c r="AV64" s="44"/>
      <c r="AW64" s="44"/>
      <c r="AX64" s="44"/>
      <c r="AY64" s="44"/>
      <c r="AZ64" s="44"/>
      <c r="BA64" s="44"/>
      <c r="BB64" s="44"/>
      <c r="BC64" s="78"/>
      <c r="BD64" s="44"/>
      <c r="BE64" s="44"/>
      <c r="BF64" s="44"/>
      <c r="BG64" s="44"/>
      <c r="BH64" s="44"/>
      <c r="BI64" s="44"/>
      <c r="BJ64" s="44"/>
      <c r="BK64" s="44"/>
      <c r="BL64" s="44"/>
      <c r="BM64" s="44"/>
      <c r="BN64" s="44"/>
      <c r="BO64" s="44"/>
      <c r="BP64" s="44"/>
      <c r="BQ64" s="44"/>
      <c r="BR64" s="44"/>
      <c r="BS64" s="44"/>
      <c r="BT64" s="44"/>
      <c r="BU64" s="44"/>
      <c r="BV64" s="44"/>
      <c r="BW64" s="44"/>
      <c r="BX64" s="45"/>
      <c r="BY64" s="45"/>
      <c r="BZ64" s="7"/>
      <c r="CA64" s="5"/>
      <c r="CB64" s="2"/>
      <c r="CC64" s="2"/>
      <c r="CE64"/>
    </row>
    <row r="65" spans="1:84">
      <c r="B65" s="1" t="s">
        <v>801</v>
      </c>
      <c r="C65" s="1" t="s">
        <v>100</v>
      </c>
      <c r="D65" s="166">
        <v>41637</v>
      </c>
      <c r="E65" s="166">
        <v>42521</v>
      </c>
      <c r="F65" s="165">
        <f>E65-D65</f>
        <v>884</v>
      </c>
      <c r="H65" s="87" t="s">
        <v>1143</v>
      </c>
      <c r="I65" s="87">
        <v>0</v>
      </c>
      <c r="J65" s="155" t="s">
        <v>960</v>
      </c>
      <c r="K65" s="315">
        <v>17</v>
      </c>
      <c r="L65" s="1">
        <f t="shared" si="41"/>
        <v>0</v>
      </c>
      <c r="M65" s="311">
        <v>17</v>
      </c>
      <c r="N65" s="1">
        <f t="shared" ref="N65:N78" si="64">M65-O65</f>
        <v>0</v>
      </c>
      <c r="O65" s="308">
        <v>17</v>
      </c>
      <c r="P65" s="1">
        <f t="shared" ref="P65:P78" si="65">O65-Q65</f>
        <v>0</v>
      </c>
      <c r="Q65" s="301">
        <v>17</v>
      </c>
      <c r="R65" s="1">
        <f t="shared" si="37"/>
        <v>0</v>
      </c>
      <c r="S65" s="290">
        <v>17</v>
      </c>
      <c r="T65" s="1">
        <f t="shared" si="7"/>
        <v>0</v>
      </c>
      <c r="U65" s="282">
        <v>17</v>
      </c>
      <c r="V65" s="1">
        <f t="shared" si="8"/>
        <v>0</v>
      </c>
      <c r="W65" s="77">
        <v>17</v>
      </c>
      <c r="X65" s="1">
        <f t="shared" si="9"/>
        <v>0</v>
      </c>
      <c r="Y65" s="265">
        <v>17</v>
      </c>
      <c r="Z65" s="1">
        <f t="shared" si="10"/>
        <v>0</v>
      </c>
      <c r="AA65" s="234">
        <v>17</v>
      </c>
      <c r="AB65" s="1">
        <f t="shared" si="11"/>
        <v>0</v>
      </c>
      <c r="AC65" s="227">
        <v>17</v>
      </c>
      <c r="AD65" s="1">
        <f t="shared" si="12"/>
        <v>0</v>
      </c>
      <c r="AE65" s="63">
        <v>17</v>
      </c>
      <c r="AF65" s="1">
        <f t="shared" si="13"/>
        <v>0</v>
      </c>
      <c r="AG65" s="206">
        <v>17</v>
      </c>
      <c r="AH65" s="1">
        <f t="shared" si="14"/>
        <v>0</v>
      </c>
      <c r="AI65" s="63">
        <v>17</v>
      </c>
      <c r="AJ65" s="1">
        <f t="shared" si="15"/>
        <v>0</v>
      </c>
      <c r="AK65" s="63">
        <v>17</v>
      </c>
      <c r="AL65" s="1">
        <f t="shared" si="16"/>
        <v>3</v>
      </c>
      <c r="AM65" s="63">
        <v>14</v>
      </c>
      <c r="AN65" s="1">
        <f t="shared" si="27"/>
        <v>3</v>
      </c>
      <c r="AO65" s="63">
        <v>11</v>
      </c>
      <c r="AP65" s="1">
        <f t="shared" si="18"/>
        <v>0</v>
      </c>
      <c r="AQ65" s="63">
        <v>11</v>
      </c>
      <c r="AR65" s="10">
        <f t="shared" si="31"/>
        <v>-1</v>
      </c>
      <c r="AS65" s="63">
        <v>12</v>
      </c>
      <c r="AT65" s="10">
        <f t="shared" si="32"/>
        <v>11</v>
      </c>
      <c r="AU65" s="63">
        <v>1</v>
      </c>
      <c r="AV65" s="10">
        <f t="shared" si="33"/>
        <v>1</v>
      </c>
      <c r="AW65" s="84">
        <v>0</v>
      </c>
      <c r="AX65" s="84"/>
      <c r="AY65" s="84"/>
      <c r="AZ65" s="84"/>
      <c r="BA65" s="84"/>
      <c r="BB65" s="84"/>
      <c r="BC65" s="91"/>
      <c r="BD65" s="84"/>
      <c r="BE65" s="84"/>
      <c r="BF65" s="84"/>
      <c r="BG65" s="84"/>
      <c r="BH65" s="84"/>
      <c r="BI65" s="84"/>
      <c r="BJ65" s="84"/>
      <c r="BK65" s="84"/>
      <c r="BL65" s="84"/>
      <c r="BM65" s="84"/>
      <c r="BN65" s="84"/>
      <c r="BO65" s="84"/>
      <c r="BP65" s="84"/>
      <c r="BQ65" s="84"/>
      <c r="BR65" s="84"/>
      <c r="BS65" s="84"/>
      <c r="BT65" s="84"/>
      <c r="BU65" s="84"/>
      <c r="BV65" s="84"/>
      <c r="BW65" s="84"/>
      <c r="BX65" s="89"/>
      <c r="BY65" s="89"/>
      <c r="BZ65" s="7"/>
      <c r="CA65" s="5"/>
      <c r="CB65" s="2"/>
      <c r="CC65" s="2"/>
      <c r="CE65"/>
    </row>
    <row r="66" spans="1:84">
      <c r="A66" s="112">
        <f>(R66+T66+V66+X66)/((4*3))</f>
        <v>1.3333333333333333</v>
      </c>
      <c r="B66" s="1" t="s">
        <v>801</v>
      </c>
      <c r="C66" s="1" t="s">
        <v>96</v>
      </c>
      <c r="D66" s="159">
        <v>42710</v>
      </c>
      <c r="E66" s="141"/>
      <c r="F66" s="158">
        <f>$B$1-D66</f>
        <v>572</v>
      </c>
      <c r="H66" s="1" t="s">
        <v>1006</v>
      </c>
      <c r="I66" s="1">
        <v>1</v>
      </c>
      <c r="J66" s="10" t="s">
        <v>1161</v>
      </c>
      <c r="K66" s="315">
        <v>22</v>
      </c>
      <c r="L66" s="1">
        <f t="shared" si="41"/>
        <v>1</v>
      </c>
      <c r="M66" s="311">
        <v>21</v>
      </c>
      <c r="N66" s="1">
        <f t="shared" si="64"/>
        <v>5</v>
      </c>
      <c r="O66" s="308">
        <v>16</v>
      </c>
      <c r="P66" s="1">
        <f t="shared" si="65"/>
        <v>0</v>
      </c>
      <c r="Q66" s="301">
        <v>16</v>
      </c>
      <c r="R66" s="1">
        <f t="shared" si="37"/>
        <v>2</v>
      </c>
      <c r="S66" s="290">
        <v>14</v>
      </c>
      <c r="T66" s="1">
        <f t="shared" si="7"/>
        <v>0</v>
      </c>
      <c r="U66" s="282">
        <v>14</v>
      </c>
      <c r="V66" s="1">
        <f t="shared" si="8"/>
        <v>0</v>
      </c>
      <c r="W66" s="77">
        <v>14</v>
      </c>
      <c r="X66" s="1">
        <f t="shared" si="9"/>
        <v>14</v>
      </c>
      <c r="Y66" s="84"/>
      <c r="Z66" s="84"/>
      <c r="AA66" s="84"/>
      <c r="AB66" s="84"/>
      <c r="AC66" s="84"/>
      <c r="AD66" s="84"/>
      <c r="AE66" s="88"/>
      <c r="AF66" s="84"/>
      <c r="AG66" s="88"/>
      <c r="AH66" s="84"/>
      <c r="AI66" s="88"/>
      <c r="AJ66" s="84"/>
      <c r="AK66" s="88"/>
      <c r="AL66" s="84"/>
      <c r="AM66" s="88"/>
      <c r="AN66" s="84"/>
      <c r="AO66" s="88"/>
      <c r="AP66" s="84"/>
      <c r="AQ66" s="84"/>
      <c r="AR66" s="84"/>
      <c r="AS66" s="84"/>
      <c r="AT66" s="84"/>
      <c r="AU66" s="84"/>
      <c r="AV66" s="84"/>
      <c r="AW66" s="84"/>
      <c r="AX66" s="84"/>
      <c r="AY66" s="84"/>
      <c r="AZ66" s="84"/>
      <c r="BA66" s="84"/>
      <c r="BB66" s="84"/>
      <c r="BC66" s="91"/>
      <c r="BD66" s="84"/>
      <c r="BE66" s="84"/>
      <c r="BF66" s="84"/>
      <c r="BG66" s="84"/>
      <c r="BH66" s="84"/>
      <c r="BI66" s="84"/>
      <c r="BJ66" s="84"/>
      <c r="BK66" s="84"/>
      <c r="BL66" s="84"/>
      <c r="BM66" s="84"/>
      <c r="BN66" s="84"/>
      <c r="BO66" s="84"/>
      <c r="BP66" s="84"/>
      <c r="BQ66" s="84"/>
      <c r="BR66" s="84"/>
      <c r="BS66" s="84"/>
      <c r="BT66" s="84"/>
      <c r="BU66" s="84"/>
      <c r="BV66" s="84"/>
      <c r="BW66" s="84"/>
      <c r="BX66" s="89"/>
      <c r="BY66" s="89"/>
      <c r="BZ66" s="7"/>
      <c r="CA66" s="5"/>
      <c r="CB66" s="2"/>
      <c r="CC66" s="2"/>
      <c r="CE66"/>
    </row>
    <row r="67" spans="1:84">
      <c r="A67" s="60">
        <f>(X67+Z67+AB67+AD67+AF67+AH67+AJ67+AL67+AN67+AP67+AR67+AT67+AV67+AX67+AZ67+BB67+BD67+BF67+BH67+BJ67+BL67+BN67+BP67+BR67+BT67+BV67)/((25*3)+1.5)</f>
        <v>2.7973856209150325</v>
      </c>
      <c r="B67" s="1" t="s">
        <v>772</v>
      </c>
      <c r="C67" s="1" t="s">
        <v>96</v>
      </c>
      <c r="D67" s="159">
        <v>31580</v>
      </c>
      <c r="E67" s="141"/>
      <c r="F67" s="158">
        <f>$B$1-D67</f>
        <v>11702</v>
      </c>
      <c r="H67" s="138" t="s">
        <v>1007</v>
      </c>
      <c r="I67" s="1">
        <v>1</v>
      </c>
      <c r="J67" s="1" t="s">
        <v>128</v>
      </c>
      <c r="K67" s="315">
        <v>880</v>
      </c>
      <c r="L67" s="1">
        <f t="shared" si="41"/>
        <v>6</v>
      </c>
      <c r="M67" s="311">
        <v>874</v>
      </c>
      <c r="N67" s="1">
        <f t="shared" si="64"/>
        <v>9</v>
      </c>
      <c r="O67" s="308">
        <v>865</v>
      </c>
      <c r="P67" s="1">
        <f t="shared" si="65"/>
        <v>8</v>
      </c>
      <c r="Q67" s="301">
        <v>857</v>
      </c>
      <c r="R67" s="1">
        <f t="shared" si="37"/>
        <v>8</v>
      </c>
      <c r="S67" s="290">
        <v>849</v>
      </c>
      <c r="T67" s="1">
        <f t="shared" si="7"/>
        <v>6</v>
      </c>
      <c r="U67" s="282">
        <v>843</v>
      </c>
      <c r="V67" s="1">
        <f t="shared" si="8"/>
        <v>14</v>
      </c>
      <c r="W67" s="77">
        <v>829</v>
      </c>
      <c r="X67" s="1">
        <f t="shared" ref="X67:X77" si="66">W67-Y67</f>
        <v>5</v>
      </c>
      <c r="Y67" s="265">
        <v>824</v>
      </c>
      <c r="Z67" s="1">
        <f t="shared" si="10"/>
        <v>7</v>
      </c>
      <c r="AA67" s="234">
        <v>817</v>
      </c>
      <c r="AB67" s="1">
        <f t="shared" si="11"/>
        <v>6</v>
      </c>
      <c r="AC67" s="227">
        <v>811</v>
      </c>
      <c r="AD67" s="1">
        <f t="shared" si="12"/>
        <v>10</v>
      </c>
      <c r="AE67" s="63">
        <v>801</v>
      </c>
      <c r="AF67" s="1">
        <f t="shared" si="13"/>
        <v>12</v>
      </c>
      <c r="AG67" s="206">
        <v>789</v>
      </c>
      <c r="AH67" s="1">
        <f t="shared" si="14"/>
        <v>9</v>
      </c>
      <c r="AI67" s="63">
        <v>780</v>
      </c>
      <c r="AJ67" s="1">
        <f t="shared" si="15"/>
        <v>6</v>
      </c>
      <c r="AK67" s="63">
        <v>774</v>
      </c>
      <c r="AL67" s="1">
        <f t="shared" si="16"/>
        <v>12</v>
      </c>
      <c r="AM67" s="63">
        <v>762</v>
      </c>
      <c r="AN67" s="1">
        <f t="shared" si="27"/>
        <v>4</v>
      </c>
      <c r="AO67" s="63">
        <v>758</v>
      </c>
      <c r="AP67" s="1">
        <f t="shared" si="18"/>
        <v>5</v>
      </c>
      <c r="AQ67" s="63">
        <v>753</v>
      </c>
      <c r="AR67" s="1">
        <f t="shared" si="31"/>
        <v>9</v>
      </c>
      <c r="AS67" s="63">
        <v>744</v>
      </c>
      <c r="AT67" s="1">
        <f t="shared" si="32"/>
        <v>14</v>
      </c>
      <c r="AU67" s="63">
        <v>730</v>
      </c>
      <c r="AV67" s="1">
        <f t="shared" si="33"/>
        <v>12</v>
      </c>
      <c r="AW67" s="94">
        <v>718</v>
      </c>
      <c r="AX67" s="1">
        <f t="shared" si="19"/>
        <v>4</v>
      </c>
      <c r="AY67" s="63">
        <v>714</v>
      </c>
      <c r="AZ67" s="1">
        <f t="shared" si="20"/>
        <v>11</v>
      </c>
      <c r="BA67" s="63">
        <v>703</v>
      </c>
      <c r="BB67" s="1">
        <f t="shared" si="46"/>
        <v>12</v>
      </c>
      <c r="BC67" s="77">
        <v>691</v>
      </c>
      <c r="BD67" s="1">
        <f t="shared" si="46"/>
        <v>8</v>
      </c>
      <c r="BE67" s="63">
        <v>683</v>
      </c>
      <c r="BF67" s="1">
        <f t="shared" si="46"/>
        <v>5</v>
      </c>
      <c r="BG67" s="1">
        <v>678</v>
      </c>
      <c r="BH67" s="1">
        <f t="shared" si="22"/>
        <v>10</v>
      </c>
      <c r="BI67" s="10">
        <v>668</v>
      </c>
      <c r="BJ67" s="1">
        <f t="shared" si="23"/>
        <v>13</v>
      </c>
      <c r="BK67" s="10">
        <v>655</v>
      </c>
      <c r="BL67" s="1">
        <f t="shared" si="24"/>
        <v>7</v>
      </c>
      <c r="BM67" s="10">
        <v>648</v>
      </c>
      <c r="BN67" s="1">
        <f t="shared" si="25"/>
        <v>3</v>
      </c>
      <c r="BO67" s="10">
        <v>645</v>
      </c>
      <c r="BP67" s="1">
        <f t="shared" si="25"/>
        <v>11</v>
      </c>
      <c r="BQ67" s="10">
        <v>634</v>
      </c>
      <c r="BR67" s="1">
        <f t="shared" si="53"/>
        <v>13</v>
      </c>
      <c r="BS67" s="10">
        <v>621</v>
      </c>
      <c r="BT67" s="1">
        <f t="shared" si="1"/>
        <v>4</v>
      </c>
      <c r="BU67" s="10">
        <v>617</v>
      </c>
      <c r="BV67" s="1">
        <f t="shared" si="1"/>
        <v>2</v>
      </c>
      <c r="BW67" s="1">
        <v>615</v>
      </c>
      <c r="BX67" s="3">
        <v>615</v>
      </c>
      <c r="BY67" s="3">
        <v>615</v>
      </c>
      <c r="BZ67" s="7"/>
      <c r="CA67" s="5">
        <f t="shared" si="47"/>
        <v>0</v>
      </c>
      <c r="CB67" s="2"/>
      <c r="CC67" s="2"/>
      <c r="CE67" t="s">
        <v>413</v>
      </c>
      <c r="CF67" s="1" t="s">
        <v>414</v>
      </c>
    </row>
    <row r="68" spans="1:84">
      <c r="B68" s="1" t="s">
        <v>773</v>
      </c>
      <c r="C68" s="1" t="s">
        <v>100</v>
      </c>
      <c r="D68" s="166">
        <v>38019</v>
      </c>
      <c r="E68" s="166">
        <v>43069</v>
      </c>
      <c r="F68" s="165">
        <f>$B$1-D68</f>
        <v>5263</v>
      </c>
      <c r="H68" s="87" t="s">
        <v>1007</v>
      </c>
      <c r="I68" s="87">
        <v>0</v>
      </c>
      <c r="J68" s="87" t="s">
        <v>216</v>
      </c>
      <c r="K68" s="315">
        <v>321</v>
      </c>
      <c r="L68" s="1">
        <f t="shared" si="41"/>
        <v>0</v>
      </c>
      <c r="M68" s="311">
        <v>321</v>
      </c>
      <c r="N68" s="1">
        <f t="shared" si="64"/>
        <v>1</v>
      </c>
      <c r="O68" s="308">
        <v>320</v>
      </c>
      <c r="P68" s="1">
        <f t="shared" si="65"/>
        <v>0</v>
      </c>
      <c r="Q68" s="301">
        <v>320</v>
      </c>
      <c r="R68" s="1">
        <f t="shared" si="37"/>
        <v>5</v>
      </c>
      <c r="S68" s="290">
        <v>315</v>
      </c>
      <c r="T68" s="1">
        <f t="shared" si="7"/>
        <v>5</v>
      </c>
      <c r="U68" s="282">
        <v>310</v>
      </c>
      <c r="V68" s="1">
        <f t="shared" si="8"/>
        <v>6</v>
      </c>
      <c r="W68" s="77">
        <v>304</v>
      </c>
      <c r="X68" s="1">
        <f t="shared" si="66"/>
        <v>2</v>
      </c>
      <c r="Y68" s="265">
        <v>302</v>
      </c>
      <c r="Z68" s="1">
        <f t="shared" si="10"/>
        <v>2</v>
      </c>
      <c r="AA68" s="234">
        <v>300</v>
      </c>
      <c r="AB68" s="1">
        <f t="shared" si="11"/>
        <v>5</v>
      </c>
      <c r="AC68" s="227">
        <v>295</v>
      </c>
      <c r="AD68" s="1">
        <f t="shared" si="12"/>
        <v>6</v>
      </c>
      <c r="AE68" s="63">
        <v>289</v>
      </c>
      <c r="AF68" s="1">
        <f t="shared" si="13"/>
        <v>5</v>
      </c>
      <c r="AG68" s="206">
        <v>284</v>
      </c>
      <c r="AH68" s="1">
        <f t="shared" si="14"/>
        <v>3</v>
      </c>
      <c r="AI68" s="63">
        <v>281</v>
      </c>
      <c r="AJ68" s="1">
        <f t="shared" si="15"/>
        <v>5</v>
      </c>
      <c r="AK68" s="63">
        <v>276</v>
      </c>
      <c r="AL68" s="1">
        <f t="shared" si="16"/>
        <v>5</v>
      </c>
      <c r="AM68" s="63">
        <v>271</v>
      </c>
      <c r="AN68" s="1">
        <f t="shared" si="27"/>
        <v>6</v>
      </c>
      <c r="AO68" s="63">
        <v>265</v>
      </c>
      <c r="AP68" s="1">
        <f t="shared" si="18"/>
        <v>3</v>
      </c>
      <c r="AQ68" s="63">
        <v>262</v>
      </c>
      <c r="AR68" s="1">
        <f t="shared" si="31"/>
        <v>4</v>
      </c>
      <c r="AS68" s="63">
        <v>258</v>
      </c>
      <c r="AT68" s="1">
        <f t="shared" si="32"/>
        <v>6</v>
      </c>
      <c r="AU68" s="63">
        <v>252</v>
      </c>
      <c r="AV68" s="1">
        <f t="shared" si="33"/>
        <v>2</v>
      </c>
      <c r="AW68" s="94">
        <v>250</v>
      </c>
      <c r="AX68" s="1">
        <f t="shared" si="19"/>
        <v>2</v>
      </c>
      <c r="AY68" s="63">
        <v>248</v>
      </c>
      <c r="AZ68" s="1">
        <f t="shared" si="20"/>
        <v>9</v>
      </c>
      <c r="BA68" s="63">
        <v>239</v>
      </c>
      <c r="BB68" s="1">
        <f t="shared" si="46"/>
        <v>7</v>
      </c>
      <c r="BC68" s="77">
        <v>232</v>
      </c>
      <c r="BD68" s="1">
        <f t="shared" si="46"/>
        <v>6</v>
      </c>
      <c r="BE68" s="63">
        <v>226</v>
      </c>
      <c r="BF68" s="1">
        <f t="shared" si="46"/>
        <v>1</v>
      </c>
      <c r="BG68" s="1">
        <v>225</v>
      </c>
      <c r="BH68" s="1">
        <f t="shared" si="22"/>
        <v>6</v>
      </c>
      <c r="BI68" s="10">
        <v>219</v>
      </c>
      <c r="BJ68" s="1">
        <f t="shared" si="23"/>
        <v>7</v>
      </c>
      <c r="BK68" s="10">
        <v>212</v>
      </c>
      <c r="BL68" s="1">
        <f t="shared" si="24"/>
        <v>3</v>
      </c>
      <c r="BM68" s="10">
        <v>209</v>
      </c>
      <c r="BN68" s="1">
        <f t="shared" si="25"/>
        <v>6</v>
      </c>
      <c r="BO68" s="10">
        <v>203</v>
      </c>
      <c r="BP68" s="1">
        <f t="shared" si="25"/>
        <v>6</v>
      </c>
      <c r="BQ68" s="10">
        <v>197</v>
      </c>
      <c r="BR68" s="1">
        <f t="shared" si="53"/>
        <v>9</v>
      </c>
      <c r="BS68" s="10">
        <v>188</v>
      </c>
      <c r="BT68" s="1">
        <f t="shared" si="1"/>
        <v>4</v>
      </c>
      <c r="BU68" s="10">
        <v>184</v>
      </c>
      <c r="BV68" s="1">
        <f t="shared" si="1"/>
        <v>2</v>
      </c>
      <c r="BW68" s="1">
        <v>182</v>
      </c>
      <c r="BX68" s="3">
        <v>183</v>
      </c>
      <c r="BY68" s="3">
        <v>180</v>
      </c>
      <c r="BZ68" s="7"/>
      <c r="CA68" s="5">
        <f t="shared" si="47"/>
        <v>3</v>
      </c>
      <c r="CB68" s="2"/>
      <c r="CC68" s="2"/>
      <c r="CE68" t="s">
        <v>415</v>
      </c>
      <c r="CF68" s="1" t="s">
        <v>416</v>
      </c>
    </row>
    <row r="69" spans="1:84">
      <c r="B69" s="1" t="s">
        <v>774</v>
      </c>
      <c r="C69" s="1" t="s">
        <v>100</v>
      </c>
      <c r="D69" s="166">
        <v>37779</v>
      </c>
      <c r="E69" s="166">
        <v>38376</v>
      </c>
      <c r="F69" s="165">
        <f>E69-D69</f>
        <v>597</v>
      </c>
      <c r="H69" s="87" t="s">
        <v>1007</v>
      </c>
      <c r="I69" s="8">
        <v>0</v>
      </c>
      <c r="J69" s="8" t="s">
        <v>275</v>
      </c>
      <c r="K69" s="315">
        <v>45</v>
      </c>
      <c r="L69" s="1">
        <f t="shared" si="41"/>
        <v>0</v>
      </c>
      <c r="M69" s="311">
        <v>45</v>
      </c>
      <c r="N69" s="1">
        <f t="shared" si="64"/>
        <v>1</v>
      </c>
      <c r="O69" s="308">
        <v>44</v>
      </c>
      <c r="P69" s="1">
        <f t="shared" si="65"/>
        <v>0</v>
      </c>
      <c r="Q69" s="301">
        <v>44</v>
      </c>
      <c r="R69" s="1">
        <f t="shared" si="37"/>
        <v>0</v>
      </c>
      <c r="S69" s="290">
        <v>44</v>
      </c>
      <c r="T69" s="1">
        <f t="shared" si="7"/>
        <v>0</v>
      </c>
      <c r="U69" s="282">
        <v>44</v>
      </c>
      <c r="V69" s="1">
        <f t="shared" si="8"/>
        <v>0</v>
      </c>
      <c r="W69" s="77">
        <v>44</v>
      </c>
      <c r="X69" s="1">
        <f t="shared" si="66"/>
        <v>0</v>
      </c>
      <c r="Y69" s="265">
        <v>44</v>
      </c>
      <c r="Z69" s="1">
        <f t="shared" si="10"/>
        <v>0</v>
      </c>
      <c r="AA69" s="234">
        <v>44</v>
      </c>
      <c r="AB69" s="1">
        <f t="shared" si="11"/>
        <v>0</v>
      </c>
      <c r="AC69" s="227">
        <v>44</v>
      </c>
      <c r="AD69" s="1">
        <f t="shared" si="12"/>
        <v>0</v>
      </c>
      <c r="AE69" s="63">
        <v>44</v>
      </c>
      <c r="AF69" s="1">
        <f t="shared" si="13"/>
        <v>0</v>
      </c>
      <c r="AG69" s="206">
        <v>44</v>
      </c>
      <c r="AH69" s="1">
        <f t="shared" si="14"/>
        <v>0</v>
      </c>
      <c r="AI69" s="63">
        <v>44</v>
      </c>
      <c r="AJ69" s="1">
        <f t="shared" si="15"/>
        <v>0</v>
      </c>
      <c r="AK69" s="63">
        <v>44</v>
      </c>
      <c r="AL69" s="1">
        <f t="shared" si="16"/>
        <v>0</v>
      </c>
      <c r="AM69" s="63">
        <v>44</v>
      </c>
      <c r="AN69" s="1">
        <f t="shared" si="27"/>
        <v>0</v>
      </c>
      <c r="AO69" s="63">
        <v>44</v>
      </c>
      <c r="AP69" s="1">
        <f t="shared" si="18"/>
        <v>0</v>
      </c>
      <c r="AQ69" s="63">
        <v>44</v>
      </c>
      <c r="AR69" s="1">
        <f t="shared" si="31"/>
        <v>0</v>
      </c>
      <c r="AS69" s="63">
        <v>44</v>
      </c>
      <c r="AT69" s="1">
        <f t="shared" si="32"/>
        <v>0</v>
      </c>
      <c r="AU69" s="63">
        <v>44</v>
      </c>
      <c r="AV69" s="1">
        <f t="shared" si="33"/>
        <v>0</v>
      </c>
      <c r="AW69" s="94">
        <v>44</v>
      </c>
      <c r="AX69" s="1">
        <f t="shared" si="19"/>
        <v>0</v>
      </c>
      <c r="AY69" s="63">
        <v>44</v>
      </c>
      <c r="AZ69" s="1">
        <f t="shared" si="20"/>
        <v>0</v>
      </c>
      <c r="BA69" s="63">
        <v>44</v>
      </c>
      <c r="BB69" s="1">
        <f t="shared" si="46"/>
        <v>0</v>
      </c>
      <c r="BC69" s="77">
        <v>44</v>
      </c>
      <c r="BD69" s="1">
        <f t="shared" si="46"/>
        <v>0</v>
      </c>
      <c r="BE69" s="63">
        <v>44</v>
      </c>
      <c r="BF69" s="1">
        <f t="shared" si="46"/>
        <v>0</v>
      </c>
      <c r="BG69" s="1">
        <v>44</v>
      </c>
      <c r="BH69" s="1">
        <f t="shared" si="22"/>
        <v>0</v>
      </c>
      <c r="BI69" s="10">
        <v>44</v>
      </c>
      <c r="BJ69" s="1">
        <f t="shared" si="23"/>
        <v>0</v>
      </c>
      <c r="BK69" s="10">
        <v>44</v>
      </c>
      <c r="BL69" s="1">
        <f t="shared" si="24"/>
        <v>0</v>
      </c>
      <c r="BM69" s="10">
        <v>44</v>
      </c>
      <c r="BN69" s="1">
        <f t="shared" si="25"/>
        <v>1</v>
      </c>
      <c r="BO69" s="10">
        <v>43</v>
      </c>
      <c r="BP69" s="1">
        <f t="shared" si="25"/>
        <v>0</v>
      </c>
      <c r="BQ69" s="10">
        <v>43</v>
      </c>
      <c r="BR69" s="1">
        <f t="shared" si="53"/>
        <v>0</v>
      </c>
      <c r="BS69" s="10">
        <v>43</v>
      </c>
      <c r="BT69" s="1">
        <f t="shared" si="1"/>
        <v>0</v>
      </c>
      <c r="BU69" s="10">
        <v>43</v>
      </c>
      <c r="BV69" s="1">
        <f t="shared" si="1"/>
        <v>1</v>
      </c>
      <c r="BW69" s="1">
        <v>42</v>
      </c>
      <c r="BX69" s="3">
        <v>43</v>
      </c>
      <c r="BY69" s="3">
        <v>41</v>
      </c>
      <c r="BZ69" s="7"/>
      <c r="CA69" s="5">
        <f t="shared" si="47"/>
        <v>2</v>
      </c>
      <c r="CB69" s="2"/>
      <c r="CC69" s="2"/>
      <c r="CE69" t="s">
        <v>417</v>
      </c>
      <c r="CF69" s="1" t="s">
        <v>418</v>
      </c>
    </row>
    <row r="70" spans="1:84">
      <c r="B70" s="1" t="s">
        <v>775</v>
      </c>
      <c r="C70" s="1" t="s">
        <v>100</v>
      </c>
      <c r="D70" s="166">
        <v>35978</v>
      </c>
      <c r="E70" s="166">
        <v>42575</v>
      </c>
      <c r="F70" s="165">
        <f>E70-D70</f>
        <v>6597</v>
      </c>
      <c r="H70" s="87" t="s">
        <v>1007</v>
      </c>
      <c r="I70" s="87">
        <v>0</v>
      </c>
      <c r="J70" s="87" t="s">
        <v>151</v>
      </c>
      <c r="K70" s="315">
        <v>623</v>
      </c>
      <c r="L70" s="1">
        <f t="shared" si="41"/>
        <v>0</v>
      </c>
      <c r="M70" s="311">
        <v>623</v>
      </c>
      <c r="N70" s="1">
        <f t="shared" si="64"/>
        <v>1</v>
      </c>
      <c r="O70" s="308">
        <v>622</v>
      </c>
      <c r="P70" s="1">
        <f t="shared" si="65"/>
        <v>0</v>
      </c>
      <c r="Q70" s="301">
        <v>622</v>
      </c>
      <c r="R70" s="1">
        <f t="shared" si="37"/>
        <v>0</v>
      </c>
      <c r="S70" s="290">
        <v>622</v>
      </c>
      <c r="T70" s="1">
        <f t="shared" si="7"/>
        <v>0</v>
      </c>
      <c r="U70" s="282">
        <v>622</v>
      </c>
      <c r="V70" s="1">
        <f t="shared" si="8"/>
        <v>0</v>
      </c>
      <c r="W70" s="77">
        <v>622</v>
      </c>
      <c r="X70" s="1">
        <f t="shared" si="66"/>
        <v>1</v>
      </c>
      <c r="Y70" s="265">
        <v>621</v>
      </c>
      <c r="Z70" s="1">
        <f t="shared" si="10"/>
        <v>2</v>
      </c>
      <c r="AA70" s="234">
        <v>619</v>
      </c>
      <c r="AB70" s="1">
        <f t="shared" si="11"/>
        <v>6</v>
      </c>
      <c r="AC70" s="227">
        <v>613</v>
      </c>
      <c r="AD70" s="1">
        <f t="shared" si="12"/>
        <v>8</v>
      </c>
      <c r="AE70" s="63">
        <v>605</v>
      </c>
      <c r="AF70" s="1">
        <f t="shared" si="13"/>
        <v>5</v>
      </c>
      <c r="AG70" s="206">
        <v>600</v>
      </c>
      <c r="AH70" s="1">
        <f t="shared" si="14"/>
        <v>5</v>
      </c>
      <c r="AI70" s="63">
        <v>595</v>
      </c>
      <c r="AJ70" s="1">
        <f t="shared" si="15"/>
        <v>8</v>
      </c>
      <c r="AK70" s="63">
        <v>587</v>
      </c>
      <c r="AL70" s="1">
        <f t="shared" si="16"/>
        <v>11</v>
      </c>
      <c r="AM70" s="63">
        <v>576</v>
      </c>
      <c r="AN70" s="1">
        <f t="shared" si="27"/>
        <v>7</v>
      </c>
      <c r="AO70" s="63">
        <v>569</v>
      </c>
      <c r="AP70" s="1">
        <f t="shared" si="18"/>
        <v>3</v>
      </c>
      <c r="AQ70" s="63">
        <v>566</v>
      </c>
      <c r="AR70" s="1">
        <f t="shared" si="31"/>
        <v>10</v>
      </c>
      <c r="AS70" s="63">
        <v>556</v>
      </c>
      <c r="AT70" s="1">
        <f t="shared" si="32"/>
        <v>10</v>
      </c>
      <c r="AU70" s="63">
        <v>546</v>
      </c>
      <c r="AV70" s="1">
        <f t="shared" si="33"/>
        <v>9</v>
      </c>
      <c r="AW70" s="94">
        <v>537</v>
      </c>
      <c r="AX70" s="1">
        <f t="shared" si="19"/>
        <v>8</v>
      </c>
      <c r="AY70" s="63">
        <v>529</v>
      </c>
      <c r="AZ70" s="1">
        <f t="shared" si="20"/>
        <v>10</v>
      </c>
      <c r="BA70" s="63">
        <v>519</v>
      </c>
      <c r="BB70" s="1">
        <f t="shared" si="46"/>
        <v>8</v>
      </c>
      <c r="BC70" s="77">
        <v>511</v>
      </c>
      <c r="BD70" s="1">
        <f t="shared" si="46"/>
        <v>7</v>
      </c>
      <c r="BE70" s="63">
        <v>504</v>
      </c>
      <c r="BF70" s="1">
        <f t="shared" si="46"/>
        <v>3</v>
      </c>
      <c r="BG70" s="1">
        <v>501</v>
      </c>
      <c r="BH70" s="1">
        <f t="shared" si="22"/>
        <v>7</v>
      </c>
      <c r="BI70" s="10">
        <v>494</v>
      </c>
      <c r="BJ70" s="1">
        <f t="shared" si="23"/>
        <v>20</v>
      </c>
      <c r="BK70" s="10">
        <v>474</v>
      </c>
      <c r="BL70" s="1">
        <f t="shared" si="24"/>
        <v>6</v>
      </c>
      <c r="BM70" s="10">
        <v>468</v>
      </c>
      <c r="BN70" s="1">
        <f t="shared" si="25"/>
        <v>9</v>
      </c>
      <c r="BO70" s="10">
        <v>459</v>
      </c>
      <c r="BP70" s="1">
        <f t="shared" si="25"/>
        <v>25</v>
      </c>
      <c r="BQ70" s="10">
        <v>434</v>
      </c>
      <c r="BR70" s="1">
        <f t="shared" si="53"/>
        <v>7</v>
      </c>
      <c r="BS70" s="10">
        <v>427</v>
      </c>
      <c r="BT70" s="1">
        <f t="shared" si="1"/>
        <v>9</v>
      </c>
      <c r="BU70" s="10">
        <v>418</v>
      </c>
      <c r="BV70" s="1">
        <f t="shared" si="1"/>
        <v>4</v>
      </c>
      <c r="BW70" s="1">
        <v>414</v>
      </c>
      <c r="BX70" s="3">
        <v>414</v>
      </c>
      <c r="BY70" s="3">
        <v>398</v>
      </c>
      <c r="BZ70" s="7">
        <v>5</v>
      </c>
      <c r="CA70" s="5">
        <f t="shared" si="47"/>
        <v>21</v>
      </c>
      <c r="CB70" s="2"/>
      <c r="CC70" s="2"/>
      <c r="CE70" t="s">
        <v>419</v>
      </c>
      <c r="CF70" s="1" t="s">
        <v>420</v>
      </c>
    </row>
    <row r="71" spans="1:84">
      <c r="A71" s="60">
        <f>(X71+Z71+AB71+AD71+AF71+AH71+AJ71+AL71+AN71+AP71+AR71+AT71+AV71+AX71+AZ71+BB71+BD71+BF71+BH71+BJ71+BL71+BN71+BP71+BR71+BT71+BV71)/((25*3)+1.5)</f>
        <v>2.9673202614379086</v>
      </c>
      <c r="B71" s="1" t="s">
        <v>776</v>
      </c>
      <c r="C71" s="1" t="s">
        <v>96</v>
      </c>
      <c r="D71" s="159">
        <v>37739</v>
      </c>
      <c r="E71" s="141"/>
      <c r="F71" s="158">
        <f>$B$1-D71</f>
        <v>5543</v>
      </c>
      <c r="H71" s="138" t="s">
        <v>1007</v>
      </c>
      <c r="I71" s="1">
        <v>1</v>
      </c>
      <c r="J71" s="1" t="s">
        <v>197</v>
      </c>
      <c r="K71" s="315">
        <v>519</v>
      </c>
      <c r="L71" s="1">
        <f t="shared" si="41"/>
        <v>5</v>
      </c>
      <c r="M71" s="311">
        <v>514</v>
      </c>
      <c r="N71" s="1">
        <f t="shared" si="64"/>
        <v>6</v>
      </c>
      <c r="O71" s="308">
        <v>508</v>
      </c>
      <c r="P71" s="1">
        <f t="shared" si="65"/>
        <v>3</v>
      </c>
      <c r="Q71" s="301">
        <v>505</v>
      </c>
      <c r="R71" s="1">
        <f t="shared" si="37"/>
        <v>6</v>
      </c>
      <c r="S71" s="290">
        <v>499</v>
      </c>
      <c r="T71" s="1">
        <f t="shared" si="7"/>
        <v>9</v>
      </c>
      <c r="U71" s="282">
        <v>490</v>
      </c>
      <c r="V71" s="1">
        <f t="shared" si="8"/>
        <v>9</v>
      </c>
      <c r="W71" s="77">
        <v>481</v>
      </c>
      <c r="X71" s="1">
        <f t="shared" si="66"/>
        <v>6</v>
      </c>
      <c r="Y71" s="265">
        <v>475</v>
      </c>
      <c r="Z71" s="1">
        <f t="shared" si="10"/>
        <v>7</v>
      </c>
      <c r="AA71" s="234">
        <v>468</v>
      </c>
      <c r="AB71" s="1">
        <f t="shared" si="11"/>
        <v>8</v>
      </c>
      <c r="AC71" s="227">
        <v>460</v>
      </c>
      <c r="AD71" s="1">
        <f t="shared" si="12"/>
        <v>11</v>
      </c>
      <c r="AE71" s="63">
        <v>449</v>
      </c>
      <c r="AF71" s="1">
        <f t="shared" si="13"/>
        <v>8</v>
      </c>
      <c r="AG71" s="206">
        <v>441</v>
      </c>
      <c r="AH71" s="1">
        <f t="shared" si="14"/>
        <v>9</v>
      </c>
      <c r="AI71" s="63">
        <v>432</v>
      </c>
      <c r="AJ71" s="1">
        <f t="shared" si="15"/>
        <v>9</v>
      </c>
      <c r="AK71" s="63">
        <v>423</v>
      </c>
      <c r="AL71" s="1">
        <f t="shared" si="16"/>
        <v>11</v>
      </c>
      <c r="AM71" s="63">
        <v>412</v>
      </c>
      <c r="AN71" s="1">
        <f t="shared" si="27"/>
        <v>8</v>
      </c>
      <c r="AO71" s="63">
        <v>404</v>
      </c>
      <c r="AP71" s="1">
        <f t="shared" si="18"/>
        <v>6</v>
      </c>
      <c r="AQ71" s="63">
        <v>398</v>
      </c>
      <c r="AR71" s="1">
        <f t="shared" si="31"/>
        <v>10</v>
      </c>
      <c r="AS71" s="63">
        <v>388</v>
      </c>
      <c r="AT71" s="1">
        <f t="shared" si="32"/>
        <v>9</v>
      </c>
      <c r="AU71" s="63">
        <v>379</v>
      </c>
      <c r="AV71" s="1">
        <f t="shared" si="33"/>
        <v>8</v>
      </c>
      <c r="AW71" s="94">
        <v>371</v>
      </c>
      <c r="AX71" s="1">
        <f t="shared" si="19"/>
        <v>6</v>
      </c>
      <c r="AY71" s="63">
        <v>365</v>
      </c>
      <c r="AZ71" s="1">
        <f t="shared" si="20"/>
        <v>13</v>
      </c>
      <c r="BA71" s="63">
        <v>352</v>
      </c>
      <c r="BB71" s="1">
        <f t="shared" si="46"/>
        <v>7</v>
      </c>
      <c r="BC71" s="77">
        <v>345</v>
      </c>
      <c r="BD71" s="1">
        <f t="shared" si="46"/>
        <v>8</v>
      </c>
      <c r="BE71" s="63">
        <v>337</v>
      </c>
      <c r="BF71" s="1">
        <f t="shared" si="46"/>
        <v>8</v>
      </c>
      <c r="BG71" s="1">
        <v>329</v>
      </c>
      <c r="BH71" s="1">
        <f t="shared" si="22"/>
        <v>13</v>
      </c>
      <c r="BI71" s="10">
        <v>316</v>
      </c>
      <c r="BJ71" s="1">
        <f t="shared" si="23"/>
        <v>8</v>
      </c>
      <c r="BK71" s="10">
        <v>308</v>
      </c>
      <c r="BL71" s="1">
        <f t="shared" si="24"/>
        <v>6</v>
      </c>
      <c r="BM71" s="10">
        <v>302</v>
      </c>
      <c r="BN71" s="1">
        <f t="shared" si="25"/>
        <v>5</v>
      </c>
      <c r="BO71" s="10">
        <v>297</v>
      </c>
      <c r="BP71" s="1">
        <f t="shared" si="25"/>
        <v>10</v>
      </c>
      <c r="BQ71" s="10">
        <v>287</v>
      </c>
      <c r="BR71" s="1">
        <f t="shared" si="53"/>
        <v>7</v>
      </c>
      <c r="BS71" s="10">
        <v>280</v>
      </c>
      <c r="BT71" s="1">
        <f t="shared" si="1"/>
        <v>17</v>
      </c>
      <c r="BU71" s="10">
        <v>263</v>
      </c>
      <c r="BV71" s="1">
        <f t="shared" si="1"/>
        <v>9</v>
      </c>
      <c r="BW71" s="1">
        <v>254</v>
      </c>
      <c r="BX71" s="3">
        <v>255</v>
      </c>
      <c r="BY71" s="3">
        <v>250</v>
      </c>
      <c r="BZ71" s="7"/>
      <c r="CA71" s="5">
        <f t="shared" si="47"/>
        <v>5</v>
      </c>
      <c r="CB71" s="2"/>
      <c r="CC71" s="2"/>
      <c r="CE71" t="s">
        <v>421</v>
      </c>
      <c r="CF71" s="1" t="s">
        <v>422</v>
      </c>
    </row>
    <row r="72" spans="1:84">
      <c r="A72" s="60">
        <f>(X72+Z72+AB72+AD72+AF72+AH72+AJ72+AL72+AN72+AP72+AR72+AT72+AV72+AX72+AZ72+BB72+BD72+BF72+BH72+BJ72+BL72+BN72+BP72+BR72+BT72+BV72)/((25*3)+1.5)</f>
        <v>2.7450980392156863</v>
      </c>
      <c r="B72" s="1" t="s">
        <v>777</v>
      </c>
      <c r="C72" s="1" t="s">
        <v>96</v>
      </c>
      <c r="D72" s="159">
        <v>42090</v>
      </c>
      <c r="E72" s="141"/>
      <c r="F72" s="158">
        <f>$B$1-D72</f>
        <v>1192</v>
      </c>
      <c r="H72" s="138" t="s">
        <v>1007</v>
      </c>
      <c r="I72" s="1">
        <v>1</v>
      </c>
      <c r="J72" s="1" t="s">
        <v>177</v>
      </c>
      <c r="K72" s="315">
        <v>573</v>
      </c>
      <c r="L72" s="1">
        <f t="shared" si="41"/>
        <v>7</v>
      </c>
      <c r="M72" s="311">
        <v>566</v>
      </c>
      <c r="N72" s="1">
        <f t="shared" si="64"/>
        <v>4</v>
      </c>
      <c r="O72" s="308">
        <v>562</v>
      </c>
      <c r="P72" s="1">
        <f t="shared" si="65"/>
        <v>1</v>
      </c>
      <c r="Q72" s="301">
        <v>561</v>
      </c>
      <c r="R72" s="1">
        <f t="shared" si="37"/>
        <v>10</v>
      </c>
      <c r="S72" s="290">
        <v>551</v>
      </c>
      <c r="T72" s="1">
        <f t="shared" ref="T72:T77" si="67">S72-U72</f>
        <v>11</v>
      </c>
      <c r="U72" s="282">
        <v>540</v>
      </c>
      <c r="V72" s="1">
        <f t="shared" ref="V72:V77" si="68">U72-W72</f>
        <v>10</v>
      </c>
      <c r="W72" s="77">
        <v>530</v>
      </c>
      <c r="X72" s="1">
        <f t="shared" si="66"/>
        <v>6</v>
      </c>
      <c r="Y72" s="265">
        <v>524</v>
      </c>
      <c r="Z72" s="1">
        <f t="shared" si="10"/>
        <v>14</v>
      </c>
      <c r="AA72" s="234">
        <v>510</v>
      </c>
      <c r="AB72" s="1">
        <f t="shared" si="11"/>
        <v>0</v>
      </c>
      <c r="AC72" s="227">
        <v>510</v>
      </c>
      <c r="AD72" s="1">
        <f t="shared" si="12"/>
        <v>13</v>
      </c>
      <c r="AE72" s="63">
        <v>497</v>
      </c>
      <c r="AF72" s="1">
        <f t="shared" si="13"/>
        <v>7</v>
      </c>
      <c r="AG72" s="206">
        <v>490</v>
      </c>
      <c r="AH72" s="1">
        <f t="shared" si="14"/>
        <v>15</v>
      </c>
      <c r="AI72" s="63">
        <v>475</v>
      </c>
      <c r="AJ72" s="1">
        <f t="shared" si="15"/>
        <v>8</v>
      </c>
      <c r="AK72" s="63">
        <v>467</v>
      </c>
      <c r="AL72" s="1">
        <f t="shared" si="16"/>
        <v>12</v>
      </c>
      <c r="AM72" s="63">
        <v>455</v>
      </c>
      <c r="AN72" s="1">
        <f t="shared" si="27"/>
        <v>5</v>
      </c>
      <c r="AO72" s="63">
        <v>450</v>
      </c>
      <c r="AP72" s="1">
        <f t="shared" si="18"/>
        <v>3</v>
      </c>
      <c r="AQ72" s="63">
        <v>447</v>
      </c>
      <c r="AR72" s="1">
        <f t="shared" si="31"/>
        <v>9</v>
      </c>
      <c r="AS72" s="63">
        <v>438</v>
      </c>
      <c r="AT72" s="1">
        <f t="shared" si="32"/>
        <v>10</v>
      </c>
      <c r="AU72" s="63">
        <v>428</v>
      </c>
      <c r="AV72" s="1">
        <f t="shared" si="33"/>
        <v>4</v>
      </c>
      <c r="AW72" s="94">
        <v>424</v>
      </c>
      <c r="AX72" s="1">
        <f t="shared" si="19"/>
        <v>7</v>
      </c>
      <c r="AY72" s="63">
        <v>417</v>
      </c>
      <c r="AZ72" s="1">
        <f t="shared" si="20"/>
        <v>14</v>
      </c>
      <c r="BA72" s="63">
        <v>403</v>
      </c>
      <c r="BB72" s="1">
        <f t="shared" si="46"/>
        <v>8</v>
      </c>
      <c r="BC72" s="77">
        <v>395</v>
      </c>
      <c r="BD72" s="1">
        <f t="shared" si="46"/>
        <v>5</v>
      </c>
      <c r="BE72" s="63">
        <v>390</v>
      </c>
      <c r="BF72" s="1">
        <f t="shared" si="46"/>
        <v>9</v>
      </c>
      <c r="BG72" s="1">
        <v>381</v>
      </c>
      <c r="BH72" s="1">
        <f t="shared" si="22"/>
        <v>15</v>
      </c>
      <c r="BI72" s="10">
        <v>366</v>
      </c>
      <c r="BJ72" s="1">
        <f t="shared" si="23"/>
        <v>11</v>
      </c>
      <c r="BK72" s="10">
        <v>355</v>
      </c>
      <c r="BL72" s="1">
        <f t="shared" si="24"/>
        <v>0</v>
      </c>
      <c r="BM72" s="10">
        <v>355</v>
      </c>
      <c r="BN72" s="1">
        <f t="shared" si="25"/>
        <v>5</v>
      </c>
      <c r="BO72" s="10">
        <v>350</v>
      </c>
      <c r="BP72" s="1">
        <f t="shared" si="25"/>
        <v>12</v>
      </c>
      <c r="BQ72" s="10">
        <v>338</v>
      </c>
      <c r="BR72" s="1">
        <f t="shared" si="53"/>
        <v>10</v>
      </c>
      <c r="BS72" s="10">
        <v>328</v>
      </c>
      <c r="BT72" s="1">
        <f t="shared" si="1"/>
        <v>7</v>
      </c>
      <c r="BU72" s="10">
        <v>321</v>
      </c>
      <c r="BV72" s="1">
        <f t="shared" si="1"/>
        <v>1</v>
      </c>
      <c r="BW72" s="1">
        <v>320</v>
      </c>
      <c r="BX72" s="3">
        <v>321</v>
      </c>
      <c r="BY72" s="3">
        <v>321</v>
      </c>
      <c r="BZ72" s="7"/>
      <c r="CA72" s="5">
        <f t="shared" si="47"/>
        <v>0</v>
      </c>
      <c r="CB72" s="2"/>
      <c r="CC72" s="2"/>
      <c r="CE72" t="s">
        <v>423</v>
      </c>
      <c r="CF72" s="1" t="s">
        <v>424</v>
      </c>
    </row>
    <row r="73" spans="1:84">
      <c r="A73" s="112">
        <f>(AL73+AN73+AP73+AR73+AT73+AV73)/((6*3))</f>
        <v>0</v>
      </c>
      <c r="B73" s="1" t="s">
        <v>39</v>
      </c>
      <c r="C73" s="1" t="s">
        <v>96</v>
      </c>
      <c r="D73" s="159">
        <v>43099</v>
      </c>
      <c r="E73" s="141"/>
      <c r="F73" s="158">
        <f t="shared" ref="F73" si="69">$B$1-D73</f>
        <v>183</v>
      </c>
      <c r="H73" s="1" t="s">
        <v>1006</v>
      </c>
      <c r="I73" s="1">
        <v>1</v>
      </c>
      <c r="J73" s="1" t="s">
        <v>1326</v>
      </c>
      <c r="K73" s="315">
        <v>5</v>
      </c>
      <c r="L73" s="10">
        <f t="shared" si="41"/>
        <v>1</v>
      </c>
      <c r="M73" s="311">
        <v>4</v>
      </c>
      <c r="N73" s="10">
        <f t="shared" si="64"/>
        <v>4</v>
      </c>
      <c r="O73" s="308">
        <v>0</v>
      </c>
      <c r="P73" s="84">
        <f t="shared" si="65"/>
        <v>0</v>
      </c>
      <c r="Q73" s="289"/>
      <c r="R73" s="84"/>
      <c r="S73" s="289"/>
      <c r="T73" s="84"/>
      <c r="U73" s="289"/>
      <c r="V73" s="84"/>
      <c r="W73" s="83"/>
      <c r="X73" s="84"/>
      <c r="Y73" s="228"/>
      <c r="Z73" s="84"/>
      <c r="AA73" s="228"/>
      <c r="AB73" s="84"/>
      <c r="AC73" s="228"/>
      <c r="AD73" s="84"/>
      <c r="AE73" s="88"/>
      <c r="AF73" s="84"/>
      <c r="AG73" s="88"/>
      <c r="AH73" s="84"/>
      <c r="AI73" s="88"/>
      <c r="AJ73" s="84"/>
      <c r="AK73" s="84"/>
      <c r="AL73" s="84"/>
      <c r="AM73" s="84"/>
      <c r="AN73" s="84"/>
      <c r="AO73" s="84"/>
      <c r="AP73" s="84"/>
      <c r="AQ73" s="84"/>
      <c r="AR73" s="84"/>
      <c r="AS73" s="84"/>
      <c r="AT73" s="84"/>
      <c r="AU73" s="84"/>
      <c r="AV73" s="84"/>
      <c r="AW73" s="84"/>
      <c r="AX73" s="84"/>
      <c r="AY73" s="84"/>
      <c r="AZ73" s="84"/>
      <c r="BA73" s="84"/>
      <c r="BB73" s="84"/>
      <c r="BC73" s="91"/>
      <c r="BD73" s="84"/>
      <c r="BE73" s="84"/>
      <c r="BF73" s="84"/>
      <c r="BG73" s="84"/>
      <c r="BH73" s="84"/>
      <c r="BI73" s="84"/>
      <c r="BJ73" s="84"/>
      <c r="BK73" s="84"/>
      <c r="BL73" s="84"/>
      <c r="BM73" s="84"/>
      <c r="BN73" s="84"/>
      <c r="BO73" s="84"/>
      <c r="BP73" s="84"/>
      <c r="BQ73" s="84"/>
      <c r="BR73" s="84"/>
      <c r="BS73" s="84"/>
      <c r="BT73" s="84"/>
      <c r="BU73" s="84"/>
      <c r="BV73" s="84"/>
      <c r="BW73" s="84"/>
      <c r="BX73" s="89"/>
      <c r="BY73" s="89"/>
      <c r="BZ73" s="7"/>
      <c r="CA73" s="5"/>
      <c r="CB73" s="2"/>
      <c r="CC73" s="2"/>
      <c r="CE73"/>
    </row>
    <row r="74" spans="1:84">
      <c r="B74" s="1" t="s">
        <v>778</v>
      </c>
      <c r="C74" s="1" t="s">
        <v>100</v>
      </c>
      <c r="D74" s="166">
        <v>40771</v>
      </c>
      <c r="E74" s="166">
        <v>41060</v>
      </c>
      <c r="F74" s="165">
        <f>E74-D74</f>
        <v>289</v>
      </c>
      <c r="H74" s="87" t="s">
        <v>1006</v>
      </c>
      <c r="I74" s="8">
        <v>0</v>
      </c>
      <c r="J74" s="8" t="s">
        <v>300</v>
      </c>
      <c r="K74" s="315">
        <v>49</v>
      </c>
      <c r="L74" s="1">
        <f t="shared" si="41"/>
        <v>0</v>
      </c>
      <c r="M74" s="311">
        <v>49</v>
      </c>
      <c r="N74" s="1">
        <f t="shared" si="64"/>
        <v>0</v>
      </c>
      <c r="O74" s="308">
        <v>49</v>
      </c>
      <c r="P74" s="1">
        <f t="shared" si="65"/>
        <v>0</v>
      </c>
      <c r="Q74" s="301">
        <v>49</v>
      </c>
      <c r="R74" s="1">
        <f t="shared" si="37"/>
        <v>0</v>
      </c>
      <c r="S74" s="290">
        <v>49</v>
      </c>
      <c r="T74" s="1">
        <f t="shared" si="67"/>
        <v>0</v>
      </c>
      <c r="U74" s="282">
        <v>49</v>
      </c>
      <c r="V74" s="1">
        <f t="shared" si="68"/>
        <v>0</v>
      </c>
      <c r="W74" s="77">
        <v>49</v>
      </c>
      <c r="X74" s="1">
        <f t="shared" si="66"/>
        <v>0</v>
      </c>
      <c r="Y74" s="265">
        <v>49</v>
      </c>
      <c r="Z74" s="1">
        <f t="shared" si="10"/>
        <v>0</v>
      </c>
      <c r="AA74" s="234">
        <v>49</v>
      </c>
      <c r="AB74" s="1">
        <f t="shared" si="11"/>
        <v>0</v>
      </c>
      <c r="AC74" s="227">
        <v>49</v>
      </c>
      <c r="AD74" s="1">
        <f t="shared" si="12"/>
        <v>0</v>
      </c>
      <c r="AE74" s="63">
        <v>49</v>
      </c>
      <c r="AF74" s="1">
        <f t="shared" si="13"/>
        <v>0</v>
      </c>
      <c r="AG74" s="206">
        <v>49</v>
      </c>
      <c r="AH74" s="1">
        <f t="shared" si="14"/>
        <v>1</v>
      </c>
      <c r="AI74" s="63">
        <v>48</v>
      </c>
      <c r="AJ74" s="1">
        <f t="shared" si="15"/>
        <v>0</v>
      </c>
      <c r="AK74" s="63">
        <v>48</v>
      </c>
      <c r="AL74" s="1">
        <f t="shared" si="16"/>
        <v>0</v>
      </c>
      <c r="AM74" s="63">
        <v>48</v>
      </c>
      <c r="AN74" s="1">
        <f t="shared" si="27"/>
        <v>0</v>
      </c>
      <c r="AO74" s="63">
        <v>48</v>
      </c>
      <c r="AP74" s="1">
        <f t="shared" si="18"/>
        <v>0</v>
      </c>
      <c r="AQ74" s="63">
        <v>48</v>
      </c>
      <c r="AR74" s="1">
        <f t="shared" si="31"/>
        <v>0</v>
      </c>
      <c r="AS74" s="63">
        <v>48</v>
      </c>
      <c r="AT74" s="1">
        <f t="shared" si="32"/>
        <v>0</v>
      </c>
      <c r="AU74" s="63">
        <v>48</v>
      </c>
      <c r="AV74" s="1">
        <f t="shared" si="33"/>
        <v>0</v>
      </c>
      <c r="AW74" s="94">
        <v>48</v>
      </c>
      <c r="AX74" s="1">
        <f t="shared" si="19"/>
        <v>0</v>
      </c>
      <c r="AY74" s="63">
        <v>48</v>
      </c>
      <c r="AZ74" s="1">
        <f t="shared" si="20"/>
        <v>1</v>
      </c>
      <c r="BA74" s="63">
        <v>47</v>
      </c>
      <c r="BB74" s="1">
        <f t="shared" si="46"/>
        <v>1</v>
      </c>
      <c r="BC74" s="77">
        <v>46</v>
      </c>
      <c r="BD74" s="1">
        <f t="shared" si="46"/>
        <v>0</v>
      </c>
      <c r="BE74" s="63">
        <v>46</v>
      </c>
      <c r="BF74" s="1">
        <f t="shared" si="46"/>
        <v>0</v>
      </c>
      <c r="BG74" s="1">
        <v>46</v>
      </c>
      <c r="BH74" s="1">
        <f t="shared" si="22"/>
        <v>2</v>
      </c>
      <c r="BI74" s="10">
        <v>44</v>
      </c>
      <c r="BJ74" s="1">
        <f t="shared" si="23"/>
        <v>0</v>
      </c>
      <c r="BK74" s="10">
        <v>44</v>
      </c>
      <c r="BL74" s="1">
        <f t="shared" si="24"/>
        <v>2</v>
      </c>
      <c r="BM74" s="10">
        <v>42</v>
      </c>
      <c r="BN74" s="1">
        <f t="shared" si="25"/>
        <v>3</v>
      </c>
      <c r="BO74" s="10">
        <v>39</v>
      </c>
      <c r="BP74" s="1">
        <f t="shared" si="25"/>
        <v>3</v>
      </c>
      <c r="BQ74" s="10">
        <v>36</v>
      </c>
      <c r="BR74" s="1">
        <f t="shared" si="53"/>
        <v>2</v>
      </c>
      <c r="BS74" s="10">
        <v>34</v>
      </c>
      <c r="BT74" s="1">
        <f t="shared" si="1"/>
        <v>6</v>
      </c>
      <c r="BU74" s="10">
        <v>28</v>
      </c>
      <c r="BV74" s="1">
        <f t="shared" si="1"/>
        <v>5</v>
      </c>
      <c r="BW74" s="1">
        <v>23</v>
      </c>
      <c r="BX74" s="3">
        <v>23</v>
      </c>
      <c r="BY74" s="3">
        <v>23</v>
      </c>
      <c r="BZ74" s="7"/>
      <c r="CA74" s="5">
        <f t="shared" si="47"/>
        <v>0</v>
      </c>
      <c r="CB74" s="2"/>
      <c r="CC74" s="2"/>
      <c r="CE74" t="s">
        <v>425</v>
      </c>
      <c r="CF74" s="1" t="s">
        <v>426</v>
      </c>
    </row>
    <row r="75" spans="1:84">
      <c r="A75" s="60">
        <f>(X75+Z75+AB75+AD75+AF75+AH75+AJ75+AL75+AN75+AP75+AR75+AT75+AV75+AX75+AZ75+BB75+BD75+BF75+BH75+BJ75+BL75+BN75+BP75+BR75+BT75+BV75)/((25*3)+1.5)</f>
        <v>0.79738562091503273</v>
      </c>
      <c r="B75" s="1" t="s">
        <v>779</v>
      </c>
      <c r="C75" s="1" t="s">
        <v>96</v>
      </c>
      <c r="D75" s="159">
        <v>42001</v>
      </c>
      <c r="E75" s="141"/>
      <c r="F75" s="158">
        <f>$B$1-D75</f>
        <v>1281</v>
      </c>
      <c r="H75" s="10" t="s">
        <v>1006</v>
      </c>
      <c r="I75" s="10">
        <v>1</v>
      </c>
      <c r="J75" s="10" t="s">
        <v>160</v>
      </c>
      <c r="K75" s="315">
        <v>496</v>
      </c>
      <c r="L75" s="1">
        <f t="shared" si="41"/>
        <v>10</v>
      </c>
      <c r="M75" s="311">
        <v>486</v>
      </c>
      <c r="N75" s="1">
        <f t="shared" si="64"/>
        <v>12</v>
      </c>
      <c r="O75" s="308">
        <v>474</v>
      </c>
      <c r="P75" s="1">
        <f t="shared" si="65"/>
        <v>7</v>
      </c>
      <c r="Q75" s="301">
        <v>467</v>
      </c>
      <c r="R75" s="1">
        <f t="shared" si="37"/>
        <v>7</v>
      </c>
      <c r="S75" s="290">
        <v>460</v>
      </c>
      <c r="T75" s="1">
        <f t="shared" si="67"/>
        <v>1</v>
      </c>
      <c r="U75" s="282">
        <v>459</v>
      </c>
      <c r="V75" s="1">
        <f t="shared" si="68"/>
        <v>15</v>
      </c>
      <c r="W75" s="77">
        <v>444</v>
      </c>
      <c r="X75" s="1">
        <f t="shared" si="66"/>
        <v>4</v>
      </c>
      <c r="Y75" s="265">
        <v>440</v>
      </c>
      <c r="Z75" s="1">
        <f t="shared" si="10"/>
        <v>1</v>
      </c>
      <c r="AA75" s="234">
        <v>439</v>
      </c>
      <c r="AB75" s="1">
        <f t="shared" si="11"/>
        <v>2</v>
      </c>
      <c r="AC75" s="227">
        <v>437</v>
      </c>
      <c r="AD75" s="1">
        <f t="shared" si="12"/>
        <v>1</v>
      </c>
      <c r="AE75" s="63">
        <v>436</v>
      </c>
      <c r="AF75" s="1">
        <f t="shared" si="13"/>
        <v>0</v>
      </c>
      <c r="AG75" s="206">
        <v>436</v>
      </c>
      <c r="AH75" s="1">
        <f t="shared" si="14"/>
        <v>5</v>
      </c>
      <c r="AI75" s="63">
        <v>431</v>
      </c>
      <c r="AJ75" s="1">
        <f t="shared" si="15"/>
        <v>4</v>
      </c>
      <c r="AK75" s="63">
        <v>427</v>
      </c>
      <c r="AL75" s="1">
        <f t="shared" si="16"/>
        <v>8</v>
      </c>
      <c r="AM75" s="63">
        <v>419</v>
      </c>
      <c r="AN75" s="1">
        <f t="shared" si="27"/>
        <v>0</v>
      </c>
      <c r="AO75" s="63">
        <v>419</v>
      </c>
      <c r="AP75" s="1">
        <f t="shared" si="18"/>
        <v>1</v>
      </c>
      <c r="AQ75" s="63">
        <v>418</v>
      </c>
      <c r="AR75" s="1">
        <f t="shared" si="31"/>
        <v>0</v>
      </c>
      <c r="AS75" s="63">
        <v>418</v>
      </c>
      <c r="AT75" s="1">
        <f t="shared" si="32"/>
        <v>0</v>
      </c>
      <c r="AU75" s="63">
        <v>418</v>
      </c>
      <c r="AV75" s="1">
        <f t="shared" si="33"/>
        <v>0</v>
      </c>
      <c r="AW75" s="94">
        <v>418</v>
      </c>
      <c r="AX75" s="1">
        <f t="shared" si="19"/>
        <v>0</v>
      </c>
      <c r="AY75" s="63">
        <v>418</v>
      </c>
      <c r="AZ75" s="1">
        <f t="shared" si="20"/>
        <v>0</v>
      </c>
      <c r="BA75" s="63">
        <v>418</v>
      </c>
      <c r="BB75" s="1">
        <f t="shared" si="46"/>
        <v>0</v>
      </c>
      <c r="BC75" s="77">
        <v>418</v>
      </c>
      <c r="BD75" s="1">
        <f t="shared" si="46"/>
        <v>1</v>
      </c>
      <c r="BE75" s="63">
        <v>417</v>
      </c>
      <c r="BF75" s="1">
        <f t="shared" si="46"/>
        <v>3</v>
      </c>
      <c r="BG75" s="1">
        <v>414</v>
      </c>
      <c r="BH75" s="1">
        <f t="shared" si="22"/>
        <v>5</v>
      </c>
      <c r="BI75" s="10">
        <v>409</v>
      </c>
      <c r="BJ75" s="1">
        <f t="shared" si="23"/>
        <v>1</v>
      </c>
      <c r="BK75" s="10">
        <v>408</v>
      </c>
      <c r="BL75" s="1">
        <f t="shared" si="24"/>
        <v>3</v>
      </c>
      <c r="BM75" s="10">
        <v>405</v>
      </c>
      <c r="BN75" s="1">
        <f t="shared" si="25"/>
        <v>3</v>
      </c>
      <c r="BO75" s="10">
        <v>402</v>
      </c>
      <c r="BP75" s="1">
        <f t="shared" si="25"/>
        <v>0</v>
      </c>
      <c r="BQ75" s="10">
        <v>402</v>
      </c>
      <c r="BR75" s="1">
        <f t="shared" si="53"/>
        <v>5</v>
      </c>
      <c r="BS75" s="10">
        <v>397</v>
      </c>
      <c r="BT75" s="1">
        <f t="shared" si="1"/>
        <v>11</v>
      </c>
      <c r="BU75" s="10">
        <v>386</v>
      </c>
      <c r="BV75" s="1">
        <f t="shared" si="1"/>
        <v>3</v>
      </c>
      <c r="BW75" s="1">
        <v>383</v>
      </c>
      <c r="BX75" s="3">
        <v>378</v>
      </c>
      <c r="BY75" s="3">
        <v>377</v>
      </c>
      <c r="BZ75" s="7"/>
      <c r="CA75" s="5">
        <f t="shared" si="47"/>
        <v>1</v>
      </c>
      <c r="CB75" s="2"/>
      <c r="CC75" s="2"/>
      <c r="CE75" t="s">
        <v>427</v>
      </c>
      <c r="CF75" s="1" t="s">
        <v>428</v>
      </c>
    </row>
    <row r="76" spans="1:84">
      <c r="A76" s="112">
        <f>(AL76+AN76+AP76+AR76)/((4*1))</f>
        <v>0</v>
      </c>
      <c r="B76" s="1" t="s">
        <v>780</v>
      </c>
      <c r="C76" s="1" t="s">
        <v>96</v>
      </c>
      <c r="D76" s="159">
        <v>42152</v>
      </c>
      <c r="E76" s="141"/>
      <c r="F76" s="158">
        <f t="shared" ref="F76" si="70">$B$1-D76</f>
        <v>1130</v>
      </c>
      <c r="H76" s="10" t="s">
        <v>1006</v>
      </c>
      <c r="I76" s="1">
        <v>1</v>
      </c>
      <c r="J76" s="1" t="s">
        <v>1137</v>
      </c>
      <c r="K76" s="315">
        <v>28</v>
      </c>
      <c r="L76" s="1">
        <f t="shared" si="41"/>
        <v>0</v>
      </c>
      <c r="M76" s="311">
        <v>28</v>
      </c>
      <c r="N76" s="1">
        <f t="shared" si="64"/>
        <v>0</v>
      </c>
      <c r="O76" s="308">
        <v>28</v>
      </c>
      <c r="P76" s="1">
        <f t="shared" si="65"/>
        <v>0</v>
      </c>
      <c r="Q76" s="301">
        <v>28</v>
      </c>
      <c r="R76" s="1">
        <f t="shared" si="37"/>
        <v>0</v>
      </c>
      <c r="S76" s="290">
        <v>28</v>
      </c>
      <c r="T76" s="1">
        <f t="shared" si="67"/>
        <v>4</v>
      </c>
      <c r="U76" s="282">
        <v>24</v>
      </c>
      <c r="V76" s="1">
        <f t="shared" si="68"/>
        <v>10</v>
      </c>
      <c r="W76" s="77">
        <v>14</v>
      </c>
      <c r="X76" s="1">
        <f t="shared" si="66"/>
        <v>1</v>
      </c>
      <c r="Y76" s="265">
        <v>13</v>
      </c>
      <c r="Z76" s="1">
        <f t="shared" si="10"/>
        <v>0</v>
      </c>
      <c r="AA76" s="234">
        <v>13</v>
      </c>
      <c r="AB76" s="1">
        <f t="shared" si="11"/>
        <v>0</v>
      </c>
      <c r="AC76" s="227">
        <v>13</v>
      </c>
      <c r="AD76" s="1">
        <f t="shared" si="12"/>
        <v>-1</v>
      </c>
      <c r="AE76" s="63">
        <v>14</v>
      </c>
      <c r="AF76" s="1">
        <f t="shared" si="13"/>
        <v>2</v>
      </c>
      <c r="AG76" s="206">
        <v>12</v>
      </c>
      <c r="AH76" s="1">
        <f t="shared" si="14"/>
        <v>8</v>
      </c>
      <c r="AI76" s="63">
        <v>4</v>
      </c>
      <c r="AJ76" s="1">
        <f t="shared" ref="AJ76" si="71">AI76-AK76</f>
        <v>4</v>
      </c>
      <c r="AK76" s="84">
        <v>0</v>
      </c>
      <c r="AL76" s="84"/>
      <c r="AM76" s="84"/>
      <c r="AN76" s="84"/>
      <c r="AO76" s="84"/>
      <c r="AP76" s="84"/>
      <c r="AQ76" s="84"/>
      <c r="AR76" s="84"/>
      <c r="AS76" s="84"/>
      <c r="AT76" s="84"/>
      <c r="AU76" s="84"/>
      <c r="AV76" s="84"/>
      <c r="AW76" s="84"/>
      <c r="AX76" s="84"/>
      <c r="AY76" s="84"/>
      <c r="AZ76" s="84"/>
      <c r="BA76" s="84"/>
      <c r="BB76" s="84"/>
      <c r="BC76" s="91"/>
      <c r="BD76" s="84"/>
      <c r="BE76" s="84"/>
      <c r="BF76" s="84"/>
      <c r="BG76" s="84"/>
      <c r="BH76" s="84"/>
      <c r="BI76" s="84"/>
      <c r="BJ76" s="84"/>
      <c r="BK76" s="84"/>
      <c r="BL76" s="84"/>
      <c r="BM76" s="84"/>
      <c r="BN76" s="84"/>
      <c r="BO76" s="84"/>
      <c r="BP76" s="84"/>
      <c r="BQ76" s="84"/>
      <c r="BR76" s="84"/>
      <c r="BS76" s="84"/>
      <c r="BT76" s="84"/>
      <c r="BU76" s="84"/>
      <c r="BV76" s="84"/>
      <c r="BW76" s="84"/>
      <c r="BX76" s="89"/>
      <c r="BY76" s="89"/>
      <c r="BZ76" s="7"/>
      <c r="CA76" s="5"/>
      <c r="CB76" s="2"/>
      <c r="CC76" s="2"/>
      <c r="CE76"/>
    </row>
    <row r="77" spans="1:84">
      <c r="A77" s="60">
        <f>(X77+Z77+AB77+AD77+AF77+AH77+AJ77+AL77+AN77+AP77+AR77+AT77+AV77+AX77+AZ77+BB77+BD77+BF77+BH77+BJ77+BL77+BN77+BP77+BR77+BT77+BV77)/((25*3)+1.5)</f>
        <v>2.2352941176470589</v>
      </c>
      <c r="B77" s="1" t="s">
        <v>780</v>
      </c>
      <c r="C77" s="1" t="s">
        <v>96</v>
      </c>
      <c r="D77" s="159">
        <v>40009</v>
      </c>
      <c r="E77" s="141"/>
      <c r="F77" s="158">
        <f t="shared" ref="F77:F87" si="72">$B$1-D77</f>
        <v>3273</v>
      </c>
      <c r="H77" s="138" t="s">
        <v>1007</v>
      </c>
      <c r="I77" s="1">
        <v>1</v>
      </c>
      <c r="J77" s="1" t="s">
        <v>163</v>
      </c>
      <c r="K77" s="315">
        <v>569</v>
      </c>
      <c r="L77" s="1">
        <f t="shared" si="41"/>
        <v>6</v>
      </c>
      <c r="M77" s="311">
        <v>563</v>
      </c>
      <c r="N77" s="1">
        <f t="shared" si="64"/>
        <v>3</v>
      </c>
      <c r="O77" s="308">
        <v>560</v>
      </c>
      <c r="P77" s="1">
        <f t="shared" si="65"/>
        <v>4</v>
      </c>
      <c r="Q77" s="301">
        <v>556</v>
      </c>
      <c r="R77" s="1">
        <f t="shared" si="37"/>
        <v>5</v>
      </c>
      <c r="S77" s="290">
        <v>551</v>
      </c>
      <c r="T77" s="1">
        <f t="shared" si="67"/>
        <v>12</v>
      </c>
      <c r="U77" s="282">
        <v>539</v>
      </c>
      <c r="V77" s="1">
        <f t="shared" si="68"/>
        <v>2</v>
      </c>
      <c r="W77" s="77">
        <v>537</v>
      </c>
      <c r="X77" s="1">
        <f t="shared" si="66"/>
        <v>1</v>
      </c>
      <c r="Y77" s="265">
        <v>536</v>
      </c>
      <c r="Z77" s="1">
        <f t="shared" si="10"/>
        <v>7</v>
      </c>
      <c r="AA77" s="234">
        <v>529</v>
      </c>
      <c r="AB77" s="1">
        <f t="shared" si="11"/>
        <v>6</v>
      </c>
      <c r="AC77" s="227">
        <v>523</v>
      </c>
      <c r="AD77" s="1">
        <f t="shared" si="12"/>
        <v>8</v>
      </c>
      <c r="AE77" s="63">
        <v>515</v>
      </c>
      <c r="AF77" s="1">
        <f t="shared" si="13"/>
        <v>8</v>
      </c>
      <c r="AG77" s="206">
        <v>507</v>
      </c>
      <c r="AH77" s="1">
        <f t="shared" si="14"/>
        <v>6</v>
      </c>
      <c r="AI77" s="63">
        <v>501</v>
      </c>
      <c r="AJ77" s="1">
        <f t="shared" si="15"/>
        <v>11</v>
      </c>
      <c r="AK77" s="63">
        <v>490</v>
      </c>
      <c r="AL77" s="1">
        <f t="shared" si="16"/>
        <v>12</v>
      </c>
      <c r="AM77" s="63">
        <v>478</v>
      </c>
      <c r="AN77" s="1">
        <f t="shared" si="27"/>
        <v>4</v>
      </c>
      <c r="AO77" s="63">
        <v>474</v>
      </c>
      <c r="AP77" s="1">
        <f t="shared" si="18"/>
        <v>4</v>
      </c>
      <c r="AQ77" s="63">
        <v>470</v>
      </c>
      <c r="AR77" s="1">
        <f t="shared" si="31"/>
        <v>8</v>
      </c>
      <c r="AS77" s="63">
        <v>462</v>
      </c>
      <c r="AT77" s="1">
        <f t="shared" si="32"/>
        <v>4</v>
      </c>
      <c r="AU77" s="63">
        <v>458</v>
      </c>
      <c r="AV77" s="1">
        <f t="shared" si="33"/>
        <v>7</v>
      </c>
      <c r="AW77" s="94">
        <v>451</v>
      </c>
      <c r="AX77" s="1">
        <f t="shared" si="19"/>
        <v>6</v>
      </c>
      <c r="AY77" s="63">
        <v>445</v>
      </c>
      <c r="AZ77" s="1">
        <f t="shared" si="20"/>
        <v>9</v>
      </c>
      <c r="BA77" s="63">
        <v>436</v>
      </c>
      <c r="BB77" s="1">
        <f t="shared" ref="BB77:BF92" si="73">BA77-BC77</f>
        <v>8</v>
      </c>
      <c r="BC77" s="77">
        <v>428</v>
      </c>
      <c r="BD77" s="1">
        <f t="shared" si="73"/>
        <v>6</v>
      </c>
      <c r="BE77" s="63">
        <v>422</v>
      </c>
      <c r="BF77" s="1">
        <f t="shared" si="73"/>
        <v>4</v>
      </c>
      <c r="BG77" s="1">
        <v>418</v>
      </c>
      <c r="BH77" s="1">
        <f t="shared" si="22"/>
        <v>9</v>
      </c>
      <c r="BI77" s="10">
        <v>409</v>
      </c>
      <c r="BJ77" s="1">
        <f t="shared" si="23"/>
        <v>7</v>
      </c>
      <c r="BK77" s="10">
        <v>402</v>
      </c>
      <c r="BL77" s="1">
        <f t="shared" si="24"/>
        <v>9</v>
      </c>
      <c r="BM77" s="10">
        <v>393</v>
      </c>
      <c r="BN77" s="1">
        <f t="shared" si="25"/>
        <v>5</v>
      </c>
      <c r="BO77" s="10">
        <v>388</v>
      </c>
      <c r="BP77" s="1">
        <f t="shared" si="25"/>
        <v>7</v>
      </c>
      <c r="BQ77" s="10">
        <v>381</v>
      </c>
      <c r="BR77" s="1">
        <f t="shared" si="53"/>
        <v>11</v>
      </c>
      <c r="BS77" s="10">
        <v>370</v>
      </c>
      <c r="BT77" s="1">
        <f t="shared" si="1"/>
        <v>3</v>
      </c>
      <c r="BU77" s="10">
        <v>367</v>
      </c>
      <c r="BV77" s="1">
        <f t="shared" si="1"/>
        <v>1</v>
      </c>
      <c r="BW77" s="1">
        <v>366</v>
      </c>
      <c r="BX77" s="3">
        <v>366</v>
      </c>
      <c r="BY77" s="3">
        <v>365</v>
      </c>
      <c r="BZ77" s="7"/>
      <c r="CA77" s="5">
        <f t="shared" si="47"/>
        <v>1</v>
      </c>
      <c r="CB77" s="2"/>
      <c r="CC77" s="2"/>
      <c r="CE77" t="s">
        <v>429</v>
      </c>
      <c r="CF77" s="1" t="s">
        <v>430</v>
      </c>
    </row>
    <row r="78" spans="1:84">
      <c r="B78" s="1" t="s">
        <v>801</v>
      </c>
      <c r="C78" s="1" t="s">
        <v>96</v>
      </c>
      <c r="D78" s="159">
        <v>43070</v>
      </c>
      <c r="E78" s="141"/>
      <c r="F78" s="158">
        <f t="shared" ref="F78" si="74">$B$1-D78</f>
        <v>212</v>
      </c>
      <c r="I78" s="1">
        <v>1</v>
      </c>
      <c r="J78" s="10" t="s">
        <v>1315</v>
      </c>
      <c r="K78" s="315">
        <v>19</v>
      </c>
      <c r="L78" s="1">
        <f t="shared" si="41"/>
        <v>3</v>
      </c>
      <c r="M78" s="311">
        <v>16</v>
      </c>
      <c r="N78" s="1">
        <f t="shared" si="64"/>
        <v>1</v>
      </c>
      <c r="O78" s="308">
        <v>15</v>
      </c>
      <c r="P78" s="1">
        <f t="shared" si="65"/>
        <v>15</v>
      </c>
      <c r="Q78" s="289"/>
      <c r="R78" s="84"/>
      <c r="S78" s="84"/>
      <c r="T78" s="84"/>
      <c r="U78" s="84"/>
      <c r="V78" s="84"/>
      <c r="W78" s="84"/>
      <c r="X78" s="84"/>
      <c r="Y78" s="84"/>
      <c r="Z78" s="84"/>
      <c r="AA78" s="84"/>
      <c r="AB78" s="84"/>
      <c r="AC78" s="84"/>
      <c r="AD78" s="84"/>
      <c r="AE78" s="88"/>
      <c r="AF78" s="84"/>
      <c r="AG78" s="88"/>
      <c r="AH78" s="84"/>
      <c r="AI78" s="88"/>
      <c r="AJ78" s="84"/>
      <c r="AK78" s="88"/>
      <c r="AL78" s="84"/>
      <c r="AM78" s="88"/>
      <c r="AN78" s="84"/>
      <c r="AO78" s="88"/>
      <c r="AP78" s="84"/>
      <c r="AQ78" s="84"/>
      <c r="AR78" s="84"/>
      <c r="AS78" s="84"/>
      <c r="AT78" s="84"/>
      <c r="AU78" s="84"/>
      <c r="AV78" s="84"/>
      <c r="AW78" s="84"/>
      <c r="AX78" s="84"/>
      <c r="AY78" s="84"/>
      <c r="AZ78" s="84"/>
      <c r="BA78" s="84"/>
      <c r="BB78" s="84"/>
      <c r="BC78" s="91"/>
      <c r="BD78" s="84"/>
      <c r="BE78" s="84"/>
      <c r="BF78" s="84"/>
      <c r="BG78" s="84"/>
      <c r="BH78" s="84"/>
      <c r="BI78" s="84"/>
      <c r="BJ78" s="84"/>
      <c r="BK78" s="84"/>
      <c r="BL78" s="84"/>
      <c r="BM78" s="84"/>
      <c r="BN78" s="84"/>
      <c r="BO78" s="84"/>
      <c r="BP78" s="84"/>
      <c r="BQ78" s="84"/>
      <c r="BR78" s="84"/>
      <c r="BS78" s="84"/>
      <c r="BT78" s="84"/>
      <c r="BU78" s="84"/>
      <c r="BV78" s="84"/>
      <c r="BW78" s="84"/>
      <c r="BX78" s="89"/>
      <c r="BY78" s="89"/>
      <c r="BZ78" s="7"/>
      <c r="CA78" s="5"/>
      <c r="CB78" s="2"/>
      <c r="CC78" s="2"/>
      <c r="CE78"/>
    </row>
    <row r="79" spans="1:84">
      <c r="B79" s="1" t="s">
        <v>863</v>
      </c>
      <c r="C79" s="1" t="s">
        <v>96</v>
      </c>
      <c r="D79" s="159">
        <v>43160</v>
      </c>
      <c r="E79" s="141"/>
      <c r="F79" s="158">
        <f t="shared" ref="F79" si="75">$B$1-D79</f>
        <v>122</v>
      </c>
      <c r="H79" s="1" t="s">
        <v>1343</v>
      </c>
      <c r="I79" s="1">
        <v>1</v>
      </c>
      <c r="J79" s="1" t="s">
        <v>1243</v>
      </c>
      <c r="K79" s="315">
        <v>19</v>
      </c>
      <c r="L79" s="237"/>
      <c r="M79" s="311">
        <v>18</v>
      </c>
      <c r="N79" s="237"/>
      <c r="O79" s="308">
        <v>1</v>
      </c>
      <c r="P79" s="237"/>
      <c r="Q79" s="301">
        <v>1</v>
      </c>
      <c r="R79" s="237"/>
      <c r="S79" s="290">
        <v>1</v>
      </c>
      <c r="T79" s="237"/>
      <c r="U79" s="282">
        <v>1</v>
      </c>
      <c r="V79" s="237"/>
      <c r="W79" s="77">
        <v>1</v>
      </c>
      <c r="X79" s="237"/>
      <c r="Y79" s="265">
        <v>1</v>
      </c>
      <c r="Z79" s="237"/>
      <c r="AA79" s="239"/>
      <c r="AB79" s="237"/>
      <c r="AC79" s="239"/>
      <c r="AD79" s="237"/>
      <c r="AE79" s="240"/>
      <c r="AF79" s="237"/>
      <c r="AG79" s="241"/>
      <c r="AH79" s="237"/>
      <c r="AI79" s="240"/>
      <c r="AJ79" s="237"/>
      <c r="AK79" s="240"/>
      <c r="AL79" s="237"/>
      <c r="AM79" s="240"/>
      <c r="AN79" s="237"/>
      <c r="AO79" s="240"/>
      <c r="AP79" s="237"/>
      <c r="AQ79" s="240"/>
      <c r="AR79" s="237"/>
      <c r="AS79" s="240"/>
      <c r="AT79" s="237"/>
      <c r="AU79" s="240"/>
      <c r="AV79" s="237"/>
      <c r="AW79" s="242"/>
      <c r="AX79" s="237"/>
      <c r="AY79" s="240"/>
      <c r="AZ79" s="237"/>
      <c r="BA79" s="240"/>
      <c r="BB79" s="237"/>
      <c r="BC79" s="243"/>
      <c r="BD79" s="237"/>
      <c r="BE79" s="240"/>
      <c r="BF79" s="237"/>
      <c r="BG79" s="237"/>
      <c r="BH79" s="237"/>
      <c r="BI79" s="237"/>
      <c r="BJ79" s="237"/>
      <c r="BK79" s="237"/>
      <c r="BL79" s="237"/>
      <c r="BM79" s="237"/>
      <c r="BN79" s="237"/>
      <c r="BO79" s="237"/>
      <c r="BP79" s="237"/>
      <c r="BQ79" s="237"/>
      <c r="BR79" s="237"/>
      <c r="BS79" s="237"/>
      <c r="BT79" s="237"/>
      <c r="BU79" s="237"/>
      <c r="BV79" s="237"/>
      <c r="BW79" s="237"/>
      <c r="BX79" s="244"/>
      <c r="BY79" s="244"/>
      <c r="BZ79" s="244"/>
      <c r="CA79" s="245"/>
      <c r="CB79" s="245"/>
      <c r="CC79" s="245"/>
      <c r="CD79" s="237"/>
      <c r="CE79" s="246"/>
      <c r="CF79" s="237"/>
    </row>
    <row r="80" spans="1:84">
      <c r="A80" s="60">
        <f>(X80+Z80+AB80+AD80+AF80+AH80+AJ80+AL80+AN80+AP80+AR80+AT80+AV80+AX80+AZ80+BB80+BD80+BF80+BH80+BJ80+BL80+BN80+BP80+BR80+BT80+BV80)/((25*3)+1.5)</f>
        <v>2.6797385620915031</v>
      </c>
      <c r="B80" s="1" t="s">
        <v>781</v>
      </c>
      <c r="C80" s="1" t="s">
        <v>96</v>
      </c>
      <c r="D80" s="159">
        <v>36104</v>
      </c>
      <c r="E80" s="141"/>
      <c r="F80" s="158">
        <f t="shared" si="72"/>
        <v>7178</v>
      </c>
      <c r="H80" s="138" t="s">
        <v>1007</v>
      </c>
      <c r="I80" s="1">
        <v>1</v>
      </c>
      <c r="J80" s="1" t="s">
        <v>156</v>
      </c>
      <c r="K80" s="315">
        <v>621</v>
      </c>
      <c r="L80" s="1">
        <f t="shared" ref="L80:L85" si="76">K80-M80</f>
        <v>1</v>
      </c>
      <c r="M80" s="311">
        <v>620</v>
      </c>
      <c r="N80" s="1">
        <f t="shared" ref="N80:N83" si="77">M80-O80</f>
        <v>4</v>
      </c>
      <c r="O80" s="308">
        <v>616</v>
      </c>
      <c r="P80" s="1">
        <f t="shared" ref="P80:P83" si="78">O80-Q80</f>
        <v>1</v>
      </c>
      <c r="Q80" s="301">
        <v>615</v>
      </c>
      <c r="R80" s="1">
        <f t="shared" ref="R80:R83" si="79">Q80-S80</f>
        <v>16</v>
      </c>
      <c r="S80" s="290">
        <v>599</v>
      </c>
      <c r="T80" s="1">
        <f t="shared" ref="T80:T83" si="80">S80-U80</f>
        <v>8</v>
      </c>
      <c r="U80" s="282">
        <v>591</v>
      </c>
      <c r="V80" s="1">
        <f t="shared" ref="V80:V83" si="81">U80-W80</f>
        <v>0</v>
      </c>
      <c r="W80" s="77">
        <v>591</v>
      </c>
      <c r="X80" s="1">
        <f t="shared" ref="X80:X83" si="82">W80-Y80</f>
        <v>1</v>
      </c>
      <c r="Y80" s="265">
        <v>590</v>
      </c>
      <c r="Z80" s="1">
        <f t="shared" si="10"/>
        <v>13</v>
      </c>
      <c r="AA80" s="234">
        <v>577</v>
      </c>
      <c r="AB80" s="1">
        <f t="shared" si="11"/>
        <v>2</v>
      </c>
      <c r="AC80" s="227">
        <v>575</v>
      </c>
      <c r="AD80" s="1">
        <f t="shared" si="12"/>
        <v>10</v>
      </c>
      <c r="AE80" s="63">
        <v>565</v>
      </c>
      <c r="AF80" s="1">
        <f t="shared" si="13"/>
        <v>5</v>
      </c>
      <c r="AG80" s="206">
        <v>560</v>
      </c>
      <c r="AH80" s="1">
        <f t="shared" si="14"/>
        <v>6</v>
      </c>
      <c r="AI80" s="63">
        <v>554</v>
      </c>
      <c r="AJ80" s="1">
        <f t="shared" si="15"/>
        <v>4</v>
      </c>
      <c r="AK80" s="63">
        <v>550</v>
      </c>
      <c r="AL80" s="1">
        <f t="shared" si="16"/>
        <v>7</v>
      </c>
      <c r="AM80" s="63">
        <v>543</v>
      </c>
      <c r="AN80" s="1">
        <f t="shared" si="27"/>
        <v>5</v>
      </c>
      <c r="AO80" s="63">
        <v>538</v>
      </c>
      <c r="AP80" s="1">
        <f t="shared" si="18"/>
        <v>11</v>
      </c>
      <c r="AQ80" s="63">
        <v>527</v>
      </c>
      <c r="AR80" s="1">
        <f t="shared" si="31"/>
        <v>14</v>
      </c>
      <c r="AS80" s="63">
        <v>513</v>
      </c>
      <c r="AT80" s="1">
        <f t="shared" si="32"/>
        <v>3</v>
      </c>
      <c r="AU80" s="63">
        <v>510</v>
      </c>
      <c r="AV80" s="1">
        <f t="shared" si="33"/>
        <v>10</v>
      </c>
      <c r="AW80" s="94">
        <v>500</v>
      </c>
      <c r="AX80" s="1">
        <f t="shared" si="19"/>
        <v>4</v>
      </c>
      <c r="AY80" s="63">
        <v>496</v>
      </c>
      <c r="AZ80" s="1">
        <f t="shared" si="20"/>
        <v>9</v>
      </c>
      <c r="BA80" s="63">
        <v>487</v>
      </c>
      <c r="BB80" s="1">
        <f t="shared" si="73"/>
        <v>3</v>
      </c>
      <c r="BC80" s="77">
        <v>484</v>
      </c>
      <c r="BD80" s="1">
        <f t="shared" si="73"/>
        <v>9</v>
      </c>
      <c r="BE80" s="63">
        <v>475</v>
      </c>
      <c r="BF80" s="1">
        <f t="shared" si="73"/>
        <v>4</v>
      </c>
      <c r="BG80" s="1">
        <v>471</v>
      </c>
      <c r="BH80" s="1">
        <f t="shared" si="22"/>
        <v>20</v>
      </c>
      <c r="BI80" s="10">
        <v>451</v>
      </c>
      <c r="BJ80" s="1">
        <f t="shared" si="23"/>
        <v>12</v>
      </c>
      <c r="BK80" s="10">
        <v>439</v>
      </c>
      <c r="BL80" s="1">
        <f t="shared" si="24"/>
        <v>9</v>
      </c>
      <c r="BM80" s="10">
        <v>430</v>
      </c>
      <c r="BN80" s="1">
        <f t="shared" si="25"/>
        <v>10</v>
      </c>
      <c r="BO80" s="10">
        <v>420</v>
      </c>
      <c r="BP80" s="1">
        <f t="shared" si="25"/>
        <v>13</v>
      </c>
      <c r="BQ80" s="10">
        <v>407</v>
      </c>
      <c r="BR80" s="1">
        <f t="shared" si="53"/>
        <v>13</v>
      </c>
      <c r="BS80" s="10">
        <v>394</v>
      </c>
      <c r="BT80" s="1">
        <f t="shared" si="1"/>
        <v>6</v>
      </c>
      <c r="BU80" s="10">
        <v>388</v>
      </c>
      <c r="BV80" s="1">
        <f t="shared" si="1"/>
        <v>2</v>
      </c>
      <c r="BW80" s="1">
        <v>386</v>
      </c>
      <c r="BX80" s="3">
        <v>390</v>
      </c>
      <c r="BY80" s="3">
        <v>382</v>
      </c>
      <c r="BZ80" s="7"/>
      <c r="CA80" s="5">
        <f t="shared" si="47"/>
        <v>8</v>
      </c>
      <c r="CB80" s="2"/>
      <c r="CC80" s="2"/>
      <c r="CE80" t="s">
        <v>431</v>
      </c>
      <c r="CF80" s="1" t="s">
        <v>432</v>
      </c>
    </row>
    <row r="81" spans="1:84">
      <c r="B81" s="1" t="s">
        <v>782</v>
      </c>
      <c r="C81" s="1" t="s">
        <v>100</v>
      </c>
      <c r="D81" s="166">
        <v>38170</v>
      </c>
      <c r="E81" s="166">
        <v>41811</v>
      </c>
      <c r="F81" s="165">
        <f>E81-D81</f>
        <v>3641</v>
      </c>
      <c r="H81" s="87" t="s">
        <v>1007</v>
      </c>
      <c r="I81" s="87">
        <v>0</v>
      </c>
      <c r="J81" s="87" t="s">
        <v>208</v>
      </c>
      <c r="K81" s="315">
        <v>302</v>
      </c>
      <c r="L81" s="1">
        <f t="shared" si="76"/>
        <v>0</v>
      </c>
      <c r="M81" s="311">
        <v>302</v>
      </c>
      <c r="N81" s="1">
        <f t="shared" si="77"/>
        <v>0</v>
      </c>
      <c r="O81" s="308">
        <v>302</v>
      </c>
      <c r="P81" s="1">
        <f t="shared" si="78"/>
        <v>0</v>
      </c>
      <c r="Q81" s="301">
        <v>302</v>
      </c>
      <c r="R81" s="1">
        <f t="shared" si="79"/>
        <v>0</v>
      </c>
      <c r="S81" s="290">
        <v>302</v>
      </c>
      <c r="T81" s="1">
        <f t="shared" si="80"/>
        <v>0</v>
      </c>
      <c r="U81" s="282">
        <v>302</v>
      </c>
      <c r="V81" s="1">
        <f t="shared" si="81"/>
        <v>0</v>
      </c>
      <c r="W81" s="77">
        <v>302</v>
      </c>
      <c r="X81" s="1">
        <f t="shared" si="82"/>
        <v>0</v>
      </c>
      <c r="Y81" s="265">
        <v>302</v>
      </c>
      <c r="Z81" s="1">
        <f t="shared" si="10"/>
        <v>0</v>
      </c>
      <c r="AA81" s="234">
        <v>302</v>
      </c>
      <c r="AB81" s="1">
        <f t="shared" si="11"/>
        <v>0</v>
      </c>
      <c r="AC81" s="227">
        <v>302</v>
      </c>
      <c r="AD81" s="1">
        <f t="shared" si="12"/>
        <v>0</v>
      </c>
      <c r="AE81" s="63">
        <v>302</v>
      </c>
      <c r="AF81" s="1">
        <f t="shared" si="13"/>
        <v>0</v>
      </c>
      <c r="AG81" s="206">
        <v>302</v>
      </c>
      <c r="AH81" s="1">
        <f t="shared" si="14"/>
        <v>0</v>
      </c>
      <c r="AI81" s="63">
        <v>302</v>
      </c>
      <c r="AJ81" s="1">
        <f t="shared" si="15"/>
        <v>0</v>
      </c>
      <c r="AK81" s="63">
        <v>302</v>
      </c>
      <c r="AL81" s="1">
        <f t="shared" si="16"/>
        <v>0</v>
      </c>
      <c r="AM81" s="63">
        <v>302</v>
      </c>
      <c r="AN81" s="1">
        <f t="shared" si="27"/>
        <v>1</v>
      </c>
      <c r="AO81" s="63">
        <v>301</v>
      </c>
      <c r="AP81" s="1">
        <f t="shared" si="18"/>
        <v>0</v>
      </c>
      <c r="AQ81" s="63">
        <v>301</v>
      </c>
      <c r="AR81" s="1">
        <f t="shared" si="31"/>
        <v>1</v>
      </c>
      <c r="AS81" s="63">
        <v>300</v>
      </c>
      <c r="AT81" s="1">
        <f t="shared" si="32"/>
        <v>2</v>
      </c>
      <c r="AU81" s="63">
        <v>298</v>
      </c>
      <c r="AV81" s="1">
        <f t="shared" si="33"/>
        <v>3</v>
      </c>
      <c r="AW81" s="94">
        <v>295</v>
      </c>
      <c r="AX81" s="1">
        <f t="shared" si="19"/>
        <v>3</v>
      </c>
      <c r="AY81" s="63">
        <v>292</v>
      </c>
      <c r="AZ81" s="1">
        <f t="shared" si="20"/>
        <v>9</v>
      </c>
      <c r="BA81" s="63">
        <v>283</v>
      </c>
      <c r="BB81" s="1">
        <f t="shared" si="73"/>
        <v>14</v>
      </c>
      <c r="BC81" s="77">
        <v>269</v>
      </c>
      <c r="BD81" s="1">
        <f t="shared" si="73"/>
        <v>0</v>
      </c>
      <c r="BE81" s="63">
        <v>269</v>
      </c>
      <c r="BF81" s="1">
        <f t="shared" si="73"/>
        <v>10</v>
      </c>
      <c r="BG81" s="1">
        <v>259</v>
      </c>
      <c r="BH81" s="1">
        <f t="shared" si="22"/>
        <v>13</v>
      </c>
      <c r="BI81" s="10">
        <v>246</v>
      </c>
      <c r="BJ81" s="1">
        <f t="shared" si="23"/>
        <v>7</v>
      </c>
      <c r="BK81" s="10">
        <v>239</v>
      </c>
      <c r="BL81" s="1">
        <f t="shared" si="24"/>
        <v>4</v>
      </c>
      <c r="BM81" s="10">
        <v>235</v>
      </c>
      <c r="BN81" s="1">
        <f t="shared" si="25"/>
        <v>6</v>
      </c>
      <c r="BO81" s="10">
        <v>229</v>
      </c>
      <c r="BP81" s="1">
        <f t="shared" si="25"/>
        <v>5</v>
      </c>
      <c r="BQ81" s="10">
        <v>224</v>
      </c>
      <c r="BR81" s="1">
        <f t="shared" si="53"/>
        <v>16</v>
      </c>
      <c r="BS81" s="10">
        <v>208</v>
      </c>
      <c r="BT81" s="1">
        <f t="shared" si="1"/>
        <v>7</v>
      </c>
      <c r="BU81" s="10">
        <v>201</v>
      </c>
      <c r="BV81" s="1">
        <f t="shared" si="1"/>
        <v>2</v>
      </c>
      <c r="BW81" s="1">
        <v>199</v>
      </c>
      <c r="BX81" s="3">
        <v>211</v>
      </c>
      <c r="BY81" s="3">
        <v>198</v>
      </c>
      <c r="BZ81" s="7"/>
      <c r="CA81" s="5">
        <f t="shared" si="47"/>
        <v>13</v>
      </c>
      <c r="CB81" s="2"/>
      <c r="CC81" s="2"/>
      <c r="CE81" t="s">
        <v>433</v>
      </c>
      <c r="CF81" s="1" t="s">
        <v>434</v>
      </c>
    </row>
    <row r="82" spans="1:84">
      <c r="A82" s="60">
        <f>(X82+Z82+AB82+AD82+AF82+AH82+AJ82+AL82+AN82+AP82+AR82+AT82+AV82+AX82+AZ82+BB82+BD82+BF82+BH82+BJ82+BL82+BN82+BP82+BR82+BT82+BV82)/((25*3)+1.5)</f>
        <v>2.3006535947712417</v>
      </c>
      <c r="B82" s="1" t="s">
        <v>783</v>
      </c>
      <c r="C82" s="1" t="s">
        <v>96</v>
      </c>
      <c r="D82" s="159">
        <v>37935</v>
      </c>
      <c r="E82" s="141"/>
      <c r="F82" s="158">
        <f t="shared" si="72"/>
        <v>5347</v>
      </c>
      <c r="H82" s="138" t="s">
        <v>1007</v>
      </c>
      <c r="I82" s="1">
        <v>1</v>
      </c>
      <c r="J82" s="1" t="s">
        <v>183</v>
      </c>
      <c r="K82" s="315">
        <v>514</v>
      </c>
      <c r="L82" s="1">
        <f t="shared" si="76"/>
        <v>8</v>
      </c>
      <c r="M82" s="311">
        <v>506</v>
      </c>
      <c r="N82" s="1">
        <f t="shared" si="77"/>
        <v>6</v>
      </c>
      <c r="O82" s="308">
        <v>500</v>
      </c>
      <c r="P82" s="1">
        <f t="shared" si="78"/>
        <v>4</v>
      </c>
      <c r="Q82" s="301">
        <v>496</v>
      </c>
      <c r="R82" s="1">
        <f t="shared" si="79"/>
        <v>10</v>
      </c>
      <c r="S82" s="290">
        <v>486</v>
      </c>
      <c r="T82" s="1">
        <f t="shared" si="80"/>
        <v>5</v>
      </c>
      <c r="U82" s="282">
        <v>481</v>
      </c>
      <c r="V82" s="1">
        <f t="shared" si="81"/>
        <v>4</v>
      </c>
      <c r="W82" s="77">
        <v>477</v>
      </c>
      <c r="X82" s="1">
        <f t="shared" si="82"/>
        <v>2</v>
      </c>
      <c r="Y82" s="265">
        <v>475</v>
      </c>
      <c r="Z82" s="1">
        <f t="shared" si="10"/>
        <v>3</v>
      </c>
      <c r="AA82" s="234">
        <v>472</v>
      </c>
      <c r="AB82" s="1">
        <f t="shared" si="11"/>
        <v>7</v>
      </c>
      <c r="AC82" s="227">
        <v>465</v>
      </c>
      <c r="AD82" s="1">
        <f t="shared" si="12"/>
        <v>6</v>
      </c>
      <c r="AE82" s="63">
        <v>459</v>
      </c>
      <c r="AF82" s="1">
        <f t="shared" si="13"/>
        <v>5</v>
      </c>
      <c r="AG82" s="206">
        <v>454</v>
      </c>
      <c r="AH82" s="1">
        <f t="shared" si="14"/>
        <v>5</v>
      </c>
      <c r="AI82" s="63">
        <v>449</v>
      </c>
      <c r="AJ82" s="1">
        <f t="shared" si="15"/>
        <v>7</v>
      </c>
      <c r="AK82" s="63">
        <v>442</v>
      </c>
      <c r="AL82" s="1">
        <f t="shared" si="16"/>
        <v>8</v>
      </c>
      <c r="AM82" s="63">
        <v>434</v>
      </c>
      <c r="AN82" s="1">
        <f t="shared" si="27"/>
        <v>8</v>
      </c>
      <c r="AO82" s="63">
        <v>426</v>
      </c>
      <c r="AP82" s="1">
        <f t="shared" si="18"/>
        <v>4</v>
      </c>
      <c r="AQ82" s="63">
        <v>422</v>
      </c>
      <c r="AR82" s="1">
        <f t="shared" si="31"/>
        <v>7</v>
      </c>
      <c r="AS82" s="63">
        <v>415</v>
      </c>
      <c r="AT82" s="1">
        <f t="shared" si="32"/>
        <v>9</v>
      </c>
      <c r="AU82" s="63">
        <v>406</v>
      </c>
      <c r="AV82" s="1">
        <f t="shared" si="33"/>
        <v>10</v>
      </c>
      <c r="AW82" s="94">
        <v>396</v>
      </c>
      <c r="AX82" s="1">
        <f t="shared" si="19"/>
        <v>5</v>
      </c>
      <c r="AY82" s="63">
        <v>391</v>
      </c>
      <c r="AZ82" s="1">
        <f t="shared" si="20"/>
        <v>9</v>
      </c>
      <c r="BA82" s="63">
        <v>382</v>
      </c>
      <c r="BB82" s="1">
        <f t="shared" si="73"/>
        <v>7</v>
      </c>
      <c r="BC82" s="77">
        <v>375</v>
      </c>
      <c r="BD82" s="1">
        <f t="shared" si="73"/>
        <v>8</v>
      </c>
      <c r="BE82" s="63">
        <v>367</v>
      </c>
      <c r="BF82" s="1">
        <f t="shared" si="73"/>
        <v>3</v>
      </c>
      <c r="BG82" s="1">
        <v>364</v>
      </c>
      <c r="BH82" s="1">
        <f t="shared" si="22"/>
        <v>8</v>
      </c>
      <c r="BI82" s="10">
        <v>356</v>
      </c>
      <c r="BJ82" s="1">
        <f t="shared" si="23"/>
        <v>10</v>
      </c>
      <c r="BK82" s="10">
        <v>346</v>
      </c>
      <c r="BL82" s="1">
        <f t="shared" si="24"/>
        <v>5</v>
      </c>
      <c r="BM82" s="10">
        <v>341</v>
      </c>
      <c r="BN82" s="1">
        <f t="shared" si="25"/>
        <v>7</v>
      </c>
      <c r="BO82" s="10">
        <v>334</v>
      </c>
      <c r="BP82" s="1">
        <f t="shared" si="25"/>
        <v>11</v>
      </c>
      <c r="BQ82" s="10">
        <v>323</v>
      </c>
      <c r="BR82" s="1">
        <f t="shared" si="53"/>
        <v>10</v>
      </c>
      <c r="BS82" s="10">
        <v>313</v>
      </c>
      <c r="BT82" s="1">
        <f t="shared" si="1"/>
        <v>9</v>
      </c>
      <c r="BU82" s="10">
        <v>304</v>
      </c>
      <c r="BV82" s="1">
        <f t="shared" si="1"/>
        <v>3</v>
      </c>
      <c r="BW82" s="1">
        <v>301</v>
      </c>
      <c r="BX82" s="3">
        <v>301</v>
      </c>
      <c r="BY82" s="3">
        <v>288</v>
      </c>
      <c r="BZ82" s="7"/>
      <c r="CA82" s="5">
        <f t="shared" si="47"/>
        <v>13</v>
      </c>
      <c r="CB82" s="2"/>
      <c r="CC82" s="2"/>
      <c r="CE82" t="s">
        <v>435</v>
      </c>
      <c r="CF82" s="1" t="s">
        <v>436</v>
      </c>
    </row>
    <row r="83" spans="1:84">
      <c r="A83" s="60">
        <f>(X83+Z83+AB83+AD83+AF83+AH83+AJ83+AL83+AN83+AP83+AR83+AT83+AV83+AX83+AZ83+BB83+BD83+BF83+BH83+BJ83+BL83+BN83+BP83+BR83+BT83+BV83)/((25*3)+1.5)</f>
        <v>1.6470588235294117</v>
      </c>
      <c r="B83" s="1" t="s">
        <v>784</v>
      </c>
      <c r="C83" s="1" t="s">
        <v>96</v>
      </c>
      <c r="D83" s="159">
        <v>40865</v>
      </c>
      <c r="E83" s="141"/>
      <c r="F83" s="158">
        <f t="shared" si="72"/>
        <v>2417</v>
      </c>
      <c r="H83" s="194" t="s">
        <v>1141</v>
      </c>
      <c r="I83" s="1">
        <v>1</v>
      </c>
      <c r="J83" s="1" t="s">
        <v>224</v>
      </c>
      <c r="K83" s="315">
        <v>304</v>
      </c>
      <c r="L83" s="1">
        <f t="shared" si="76"/>
        <v>4</v>
      </c>
      <c r="M83" s="311">
        <v>300</v>
      </c>
      <c r="N83" s="1">
        <f t="shared" si="77"/>
        <v>1</v>
      </c>
      <c r="O83" s="308">
        <v>299</v>
      </c>
      <c r="P83" s="1">
        <f t="shared" si="78"/>
        <v>3</v>
      </c>
      <c r="Q83" s="301">
        <v>296</v>
      </c>
      <c r="R83" s="1">
        <f t="shared" si="79"/>
        <v>7</v>
      </c>
      <c r="S83" s="290">
        <v>289</v>
      </c>
      <c r="T83" s="1">
        <f t="shared" si="80"/>
        <v>3</v>
      </c>
      <c r="U83" s="282">
        <v>286</v>
      </c>
      <c r="V83" s="1">
        <f t="shared" si="81"/>
        <v>6</v>
      </c>
      <c r="W83" s="77">
        <v>280</v>
      </c>
      <c r="X83" s="1">
        <f t="shared" si="82"/>
        <v>0</v>
      </c>
      <c r="Y83" s="265">
        <v>280</v>
      </c>
      <c r="Z83" s="1">
        <f t="shared" ref="Z83:Z108" si="83">Y83-AA83</f>
        <v>3</v>
      </c>
      <c r="AA83" s="234">
        <v>277</v>
      </c>
      <c r="AB83" s="1">
        <f t="shared" ref="AB83:AB108" si="84">AA83-AC83</f>
        <v>1</v>
      </c>
      <c r="AC83" s="227">
        <v>276</v>
      </c>
      <c r="AD83" s="1">
        <f t="shared" ref="AD83:AD108" si="85">AC83-AE83</f>
        <v>4</v>
      </c>
      <c r="AE83" s="63">
        <v>272</v>
      </c>
      <c r="AF83" s="1">
        <f t="shared" ref="AF83:AF161" si="86">AE83-AG83</f>
        <v>6</v>
      </c>
      <c r="AG83" s="206">
        <v>266</v>
      </c>
      <c r="AH83" s="1">
        <f t="shared" ref="AH83:AH161" si="87">AG83-AI83</f>
        <v>0</v>
      </c>
      <c r="AI83" s="63">
        <v>266</v>
      </c>
      <c r="AJ83" s="1">
        <f t="shared" ref="AJ83:AJ161" si="88">AI83-AK83</f>
        <v>5</v>
      </c>
      <c r="AK83" s="63">
        <v>261</v>
      </c>
      <c r="AL83" s="1">
        <f t="shared" ref="AL83:AL108" si="89">AK83-AM83</f>
        <v>4</v>
      </c>
      <c r="AM83" s="63">
        <v>257</v>
      </c>
      <c r="AN83" s="1">
        <f t="shared" si="27"/>
        <v>9</v>
      </c>
      <c r="AO83" s="63">
        <v>248</v>
      </c>
      <c r="AP83" s="1">
        <f t="shared" si="18"/>
        <v>2</v>
      </c>
      <c r="AQ83" s="63">
        <v>246</v>
      </c>
      <c r="AR83" s="1">
        <f t="shared" si="31"/>
        <v>4</v>
      </c>
      <c r="AS83" s="63">
        <v>242</v>
      </c>
      <c r="AT83" s="1">
        <f t="shared" si="32"/>
        <v>3</v>
      </c>
      <c r="AU83" s="63">
        <v>239</v>
      </c>
      <c r="AV83" s="1">
        <f t="shared" si="33"/>
        <v>3</v>
      </c>
      <c r="AW83" s="94">
        <v>236</v>
      </c>
      <c r="AX83" s="1">
        <f t="shared" si="19"/>
        <v>8</v>
      </c>
      <c r="AY83" s="63">
        <v>228</v>
      </c>
      <c r="AZ83" s="1">
        <f t="shared" si="20"/>
        <v>5</v>
      </c>
      <c r="BA83" s="63">
        <v>223</v>
      </c>
      <c r="BB83" s="1">
        <f t="shared" si="73"/>
        <v>8</v>
      </c>
      <c r="BC83" s="77">
        <v>215</v>
      </c>
      <c r="BD83" s="1">
        <f t="shared" si="73"/>
        <v>2</v>
      </c>
      <c r="BE83" s="63">
        <v>213</v>
      </c>
      <c r="BF83" s="1">
        <f t="shared" si="73"/>
        <v>2</v>
      </c>
      <c r="BG83" s="1">
        <v>211</v>
      </c>
      <c r="BH83" s="1">
        <f t="shared" si="22"/>
        <v>39</v>
      </c>
      <c r="BI83" s="10">
        <v>172</v>
      </c>
      <c r="BJ83" s="1">
        <f t="shared" si="23"/>
        <v>1</v>
      </c>
      <c r="BK83" s="10">
        <v>171</v>
      </c>
      <c r="BL83" s="1">
        <f t="shared" si="24"/>
        <v>12</v>
      </c>
      <c r="BM83" s="10">
        <v>159</v>
      </c>
      <c r="BN83" s="1">
        <f t="shared" si="25"/>
        <v>2</v>
      </c>
      <c r="BO83" s="10">
        <v>157</v>
      </c>
      <c r="BP83" s="1">
        <f t="shared" si="25"/>
        <v>2</v>
      </c>
      <c r="BQ83" s="10">
        <v>155</v>
      </c>
      <c r="BR83" s="1">
        <f t="shared" si="53"/>
        <v>1</v>
      </c>
      <c r="BS83" s="10">
        <v>154</v>
      </c>
      <c r="BT83" s="1">
        <f t="shared" si="1"/>
        <v>0</v>
      </c>
      <c r="BU83" s="10">
        <v>154</v>
      </c>
      <c r="BV83" s="1">
        <f t="shared" si="1"/>
        <v>0</v>
      </c>
      <c r="BW83" s="1">
        <v>154</v>
      </c>
      <c r="BX83" s="3">
        <v>154</v>
      </c>
      <c r="BY83" s="3">
        <v>154</v>
      </c>
      <c r="BZ83" s="7"/>
      <c r="CA83" s="5">
        <f t="shared" si="47"/>
        <v>0</v>
      </c>
      <c r="CB83" s="2"/>
      <c r="CC83" s="2"/>
      <c r="CE83" t="s">
        <v>437</v>
      </c>
      <c r="CF83" s="1" t="s">
        <v>438</v>
      </c>
    </row>
    <row r="84" spans="1:84">
      <c r="B84" s="1" t="s">
        <v>801</v>
      </c>
      <c r="C84" s="1" t="s">
        <v>60</v>
      </c>
      <c r="D84" s="136"/>
      <c r="E84" s="136"/>
      <c r="F84" s="136"/>
      <c r="I84" s="38" t="s">
        <v>60</v>
      </c>
      <c r="J84" s="44" t="s">
        <v>1348</v>
      </c>
      <c r="K84" s="294"/>
      <c r="L84" s="136"/>
      <c r="M84" s="294"/>
      <c r="N84" s="136"/>
      <c r="O84" s="294"/>
      <c r="P84" s="136"/>
      <c r="Q84" s="294"/>
      <c r="R84" s="136"/>
      <c r="S84" s="136"/>
      <c r="T84" s="136"/>
      <c r="U84" s="136"/>
      <c r="V84" s="136"/>
      <c r="W84" s="136"/>
      <c r="X84" s="136"/>
      <c r="Y84" s="136"/>
      <c r="Z84" s="136"/>
      <c r="AA84" s="136"/>
      <c r="AB84" s="136"/>
      <c r="AC84" s="136"/>
      <c r="AD84" s="136"/>
      <c r="AE84" s="107"/>
      <c r="AF84" s="136"/>
      <c r="AG84" s="107"/>
      <c r="AH84" s="136"/>
      <c r="AI84" s="107"/>
      <c r="AJ84" s="136"/>
      <c r="AK84" s="107"/>
      <c r="AL84" s="136"/>
      <c r="AM84" s="107"/>
      <c r="AN84" s="44"/>
      <c r="AO84" s="107"/>
      <c r="AP84" s="44"/>
      <c r="AQ84" s="44"/>
      <c r="AR84" s="44"/>
      <c r="AS84" s="44"/>
      <c r="AT84" s="44"/>
      <c r="AU84" s="44"/>
      <c r="AV84" s="44"/>
      <c r="AW84" s="44"/>
      <c r="AX84" s="44"/>
      <c r="AY84" s="44"/>
      <c r="AZ84" s="44"/>
      <c r="BA84" s="44"/>
      <c r="BB84" s="44"/>
      <c r="BC84" s="78"/>
      <c r="BD84" s="44"/>
      <c r="BE84" s="44"/>
      <c r="BF84" s="44"/>
      <c r="BG84" s="44"/>
      <c r="BH84" s="44"/>
      <c r="BI84" s="44"/>
      <c r="BJ84" s="44"/>
      <c r="BK84" s="44"/>
      <c r="BL84" s="44"/>
      <c r="BM84" s="44"/>
      <c r="BN84" s="44"/>
      <c r="BO84" s="44"/>
      <c r="BP84" s="44"/>
      <c r="BQ84" s="44"/>
      <c r="BR84" s="44"/>
      <c r="BS84" s="44"/>
      <c r="BT84" s="44"/>
      <c r="BU84" s="44"/>
      <c r="BV84" s="44"/>
      <c r="BW84" s="44"/>
      <c r="BX84" s="45"/>
      <c r="BY84" s="45"/>
      <c r="BZ84" s="7"/>
      <c r="CA84" s="5"/>
      <c r="CB84" s="2"/>
      <c r="CC84" s="2"/>
      <c r="CE84"/>
    </row>
    <row r="85" spans="1:84">
      <c r="B85" s="1" t="s">
        <v>801</v>
      </c>
      <c r="C85" s="1" t="s">
        <v>60</v>
      </c>
      <c r="D85" s="136"/>
      <c r="E85" s="136"/>
      <c r="F85" s="136"/>
      <c r="I85" s="38" t="s">
        <v>60</v>
      </c>
      <c r="J85" s="44" t="s">
        <v>1256</v>
      </c>
      <c r="K85" s="294">
        <v>1</v>
      </c>
      <c r="L85" s="136">
        <f t="shared" si="76"/>
        <v>0</v>
      </c>
      <c r="M85" s="294">
        <v>1</v>
      </c>
      <c r="N85" s="136"/>
      <c r="O85" s="294"/>
      <c r="P85" s="136"/>
      <c r="Q85" s="294"/>
      <c r="R85" s="136"/>
      <c r="S85" s="136"/>
      <c r="T85" s="136"/>
      <c r="U85" s="136"/>
      <c r="V85" s="136"/>
      <c r="W85" s="136"/>
      <c r="X85" s="136"/>
      <c r="Y85" s="136"/>
      <c r="Z85" s="136"/>
      <c r="AA85" s="136"/>
      <c r="AB85" s="136"/>
      <c r="AC85" s="136"/>
      <c r="AD85" s="136"/>
      <c r="AE85" s="107"/>
      <c r="AF85" s="136"/>
      <c r="AG85" s="107"/>
      <c r="AH85" s="136"/>
      <c r="AI85" s="107"/>
      <c r="AJ85" s="136"/>
      <c r="AK85" s="107"/>
      <c r="AL85" s="136"/>
      <c r="AM85" s="107"/>
      <c r="AN85" s="44"/>
      <c r="AO85" s="107"/>
      <c r="AP85" s="44"/>
      <c r="AQ85" s="44"/>
      <c r="AR85" s="44"/>
      <c r="AS85" s="44"/>
      <c r="AT85" s="44"/>
      <c r="AU85" s="44"/>
      <c r="AV85" s="44"/>
      <c r="AW85" s="44"/>
      <c r="AX85" s="44"/>
      <c r="AY85" s="44"/>
      <c r="AZ85" s="44"/>
      <c r="BA85" s="44"/>
      <c r="BB85" s="44"/>
      <c r="BC85" s="78"/>
      <c r="BD85" s="44"/>
      <c r="BE85" s="44"/>
      <c r="BF85" s="44"/>
      <c r="BG85" s="44"/>
      <c r="BH85" s="44"/>
      <c r="BI85" s="44"/>
      <c r="BJ85" s="44"/>
      <c r="BK85" s="44"/>
      <c r="BL85" s="44"/>
      <c r="BM85" s="44"/>
      <c r="BN85" s="44"/>
      <c r="BO85" s="44"/>
      <c r="BP85" s="44"/>
      <c r="BQ85" s="44"/>
      <c r="BR85" s="44"/>
      <c r="BS85" s="44"/>
      <c r="BT85" s="44"/>
      <c r="BU85" s="44"/>
      <c r="BV85" s="44"/>
      <c r="BW85" s="44"/>
      <c r="BX85" s="45"/>
      <c r="BY85" s="45"/>
      <c r="BZ85" s="7"/>
      <c r="CA85" s="5"/>
      <c r="CB85" s="2"/>
      <c r="CC85" s="2"/>
      <c r="CE85"/>
    </row>
    <row r="86" spans="1:84">
      <c r="A86" s="60">
        <f>(X86+Z86+AB86+AD86+AF86+AH86+AJ86+AL86+AN86+AP86+AR86+AT86+AV86+AX86+AZ86+BB86+BD86+BF86+BH86+BJ86+BL86+BN86+BP86+BR86+BT86+BV86)/((25*3)+1.5)</f>
        <v>0.58823529411764708</v>
      </c>
      <c r="B86" s="1" t="s">
        <v>785</v>
      </c>
      <c r="C86" s="61" t="s">
        <v>97</v>
      </c>
      <c r="D86" s="159">
        <v>38167</v>
      </c>
      <c r="E86" s="141"/>
      <c r="F86" s="158">
        <f t="shared" si="72"/>
        <v>5115</v>
      </c>
      <c r="H86" s="10" t="s">
        <v>1006</v>
      </c>
      <c r="I86" s="1">
        <v>1</v>
      </c>
      <c r="J86" s="1" t="s">
        <v>246</v>
      </c>
      <c r="K86" s="315">
        <v>147</v>
      </c>
      <c r="L86" s="1">
        <f t="shared" ref="L86:L100" si="90">K86-M86</f>
        <v>0</v>
      </c>
      <c r="M86" s="311">
        <v>147</v>
      </c>
      <c r="N86" s="1">
        <f t="shared" ref="N86:N108" si="91">M86-O86</f>
        <v>1</v>
      </c>
      <c r="O86" s="308">
        <v>146</v>
      </c>
      <c r="P86" s="1">
        <f t="shared" ref="P86:P108" si="92">O86-Q86</f>
        <v>3</v>
      </c>
      <c r="Q86" s="301">
        <v>143</v>
      </c>
      <c r="R86" s="1">
        <f t="shared" ref="R86:R108" si="93">Q86-S86</f>
        <v>9</v>
      </c>
      <c r="S86" s="290">
        <v>134</v>
      </c>
      <c r="T86" s="1">
        <f t="shared" ref="T86:T108" si="94">S86-U86</f>
        <v>3</v>
      </c>
      <c r="U86" s="282">
        <v>131</v>
      </c>
      <c r="V86" s="1">
        <f t="shared" ref="V86:V108" si="95">U86-W86</f>
        <v>0</v>
      </c>
      <c r="W86" s="77">
        <v>131</v>
      </c>
      <c r="X86" s="1">
        <f t="shared" ref="X86:X108" si="96">W86-Y86</f>
        <v>1</v>
      </c>
      <c r="Y86" s="265">
        <v>130</v>
      </c>
      <c r="Z86" s="1">
        <f t="shared" si="83"/>
        <v>5</v>
      </c>
      <c r="AA86" s="234">
        <v>125</v>
      </c>
      <c r="AB86" s="1">
        <f t="shared" si="84"/>
        <v>4</v>
      </c>
      <c r="AC86" s="227">
        <v>121</v>
      </c>
      <c r="AD86" s="1">
        <f t="shared" si="85"/>
        <v>0</v>
      </c>
      <c r="AE86" s="63">
        <v>121</v>
      </c>
      <c r="AF86" s="1">
        <f t="shared" si="86"/>
        <v>5</v>
      </c>
      <c r="AG86" s="206">
        <v>116</v>
      </c>
      <c r="AH86" s="1">
        <f t="shared" si="87"/>
        <v>2</v>
      </c>
      <c r="AI86" s="63">
        <v>114</v>
      </c>
      <c r="AJ86" s="1">
        <f t="shared" si="88"/>
        <v>2</v>
      </c>
      <c r="AK86" s="63">
        <v>112</v>
      </c>
      <c r="AL86" s="1">
        <f t="shared" si="89"/>
        <v>1</v>
      </c>
      <c r="AM86" s="63">
        <v>111</v>
      </c>
      <c r="AN86" s="1">
        <f t="shared" si="27"/>
        <v>3</v>
      </c>
      <c r="AO86" s="63">
        <v>108</v>
      </c>
      <c r="AP86" s="1">
        <f t="shared" si="18"/>
        <v>1</v>
      </c>
      <c r="AQ86" s="63">
        <v>107</v>
      </c>
      <c r="AR86" s="1">
        <f t="shared" si="31"/>
        <v>1</v>
      </c>
      <c r="AS86" s="63">
        <v>106</v>
      </c>
      <c r="AT86" s="1">
        <f t="shared" si="32"/>
        <v>0</v>
      </c>
      <c r="AU86" s="63">
        <v>106</v>
      </c>
      <c r="AV86" s="1">
        <f t="shared" si="33"/>
        <v>3</v>
      </c>
      <c r="AW86" s="94">
        <v>103</v>
      </c>
      <c r="AX86" s="1">
        <f t="shared" si="19"/>
        <v>1</v>
      </c>
      <c r="AY86" s="63">
        <v>102</v>
      </c>
      <c r="AZ86" s="1">
        <f t="shared" si="20"/>
        <v>0</v>
      </c>
      <c r="BA86" s="63">
        <v>102</v>
      </c>
      <c r="BB86" s="1">
        <f t="shared" si="73"/>
        <v>3</v>
      </c>
      <c r="BC86" s="77">
        <v>99</v>
      </c>
      <c r="BD86" s="1">
        <f t="shared" si="73"/>
        <v>0</v>
      </c>
      <c r="BE86" s="63">
        <v>99</v>
      </c>
      <c r="BF86" s="1">
        <f t="shared" si="73"/>
        <v>4</v>
      </c>
      <c r="BG86" s="1">
        <v>95</v>
      </c>
      <c r="BH86" s="1">
        <f t="shared" si="22"/>
        <v>1</v>
      </c>
      <c r="BI86" s="10">
        <v>94</v>
      </c>
      <c r="BJ86" s="1">
        <f t="shared" si="23"/>
        <v>-1</v>
      </c>
      <c r="BK86" s="10">
        <v>95</v>
      </c>
      <c r="BL86" s="1">
        <f t="shared" si="24"/>
        <v>2</v>
      </c>
      <c r="BM86" s="10">
        <v>93</v>
      </c>
      <c r="BN86" s="1">
        <f t="shared" si="25"/>
        <v>1</v>
      </c>
      <c r="BO86" s="10">
        <v>92</v>
      </c>
      <c r="BP86" s="1">
        <f t="shared" si="25"/>
        <v>5</v>
      </c>
      <c r="BQ86" s="10">
        <v>87</v>
      </c>
      <c r="BR86" s="1">
        <f t="shared" si="53"/>
        <v>0</v>
      </c>
      <c r="BS86" s="10">
        <v>87</v>
      </c>
      <c r="BT86" s="1">
        <f t="shared" si="1"/>
        <v>1</v>
      </c>
      <c r="BU86" s="10">
        <v>86</v>
      </c>
      <c r="BV86" s="1">
        <f t="shared" si="1"/>
        <v>0</v>
      </c>
      <c r="BW86" s="1">
        <v>86</v>
      </c>
      <c r="BX86" s="3">
        <v>88</v>
      </c>
      <c r="BY86" s="3">
        <v>83</v>
      </c>
      <c r="BZ86" s="7"/>
      <c r="CA86" s="5">
        <f t="shared" si="47"/>
        <v>5</v>
      </c>
      <c r="CB86" s="2"/>
      <c r="CC86" s="2"/>
      <c r="CE86" t="s">
        <v>439</v>
      </c>
      <c r="CF86" s="1" t="s">
        <v>440</v>
      </c>
    </row>
    <row r="87" spans="1:84">
      <c r="A87" s="60">
        <f>(X87+Z87+AB87+AD87+AF87+AH87+AJ87+AL87+AN87+AP87+AR87+AT87+AV87+AX87+AZ87+BB87+BD87+BF87+BH87+BJ87+BL87+BN87+BP87+BR87+BT87+BV87)/((25*3)+1.5)</f>
        <v>2.4705882352941178</v>
      </c>
      <c r="B87" s="1" t="s">
        <v>786</v>
      </c>
      <c r="C87" s="1" t="s">
        <v>96</v>
      </c>
      <c r="D87" s="159">
        <v>35882</v>
      </c>
      <c r="E87" s="141"/>
      <c r="F87" s="158">
        <f t="shared" si="72"/>
        <v>7400</v>
      </c>
      <c r="H87" s="138" t="s">
        <v>1007</v>
      </c>
      <c r="I87" s="1">
        <v>1</v>
      </c>
      <c r="J87" s="1" t="s">
        <v>179</v>
      </c>
      <c r="K87" s="315">
        <v>551</v>
      </c>
      <c r="L87" s="1">
        <f t="shared" si="90"/>
        <v>3</v>
      </c>
      <c r="M87" s="311">
        <v>548</v>
      </c>
      <c r="N87" s="1">
        <f t="shared" si="91"/>
        <v>7</v>
      </c>
      <c r="O87" s="308">
        <v>541</v>
      </c>
      <c r="P87" s="1">
        <f t="shared" si="92"/>
        <v>5</v>
      </c>
      <c r="Q87" s="301">
        <v>536</v>
      </c>
      <c r="R87" s="1">
        <f t="shared" si="93"/>
        <v>13</v>
      </c>
      <c r="S87" s="290">
        <v>523</v>
      </c>
      <c r="T87" s="1">
        <f t="shared" si="94"/>
        <v>8</v>
      </c>
      <c r="U87" s="282">
        <v>515</v>
      </c>
      <c r="V87" s="1">
        <f t="shared" si="95"/>
        <v>9</v>
      </c>
      <c r="W87" s="77">
        <v>506</v>
      </c>
      <c r="X87" s="1">
        <f t="shared" si="96"/>
        <v>6</v>
      </c>
      <c r="Y87" s="265">
        <v>500</v>
      </c>
      <c r="Z87" s="1">
        <f t="shared" si="83"/>
        <v>6</v>
      </c>
      <c r="AA87" s="234">
        <v>494</v>
      </c>
      <c r="AB87" s="1">
        <f t="shared" si="84"/>
        <v>4</v>
      </c>
      <c r="AC87" s="227">
        <v>490</v>
      </c>
      <c r="AD87" s="1">
        <f t="shared" si="85"/>
        <v>8</v>
      </c>
      <c r="AE87" s="63">
        <v>482</v>
      </c>
      <c r="AF87" s="1">
        <f t="shared" si="86"/>
        <v>7</v>
      </c>
      <c r="AG87" s="206">
        <v>475</v>
      </c>
      <c r="AH87" s="1">
        <f t="shared" si="87"/>
        <v>7</v>
      </c>
      <c r="AI87" s="63">
        <v>468</v>
      </c>
      <c r="AJ87" s="1">
        <f t="shared" si="88"/>
        <v>10</v>
      </c>
      <c r="AK87" s="63">
        <v>458</v>
      </c>
      <c r="AL87" s="1">
        <f t="shared" si="89"/>
        <v>11</v>
      </c>
      <c r="AM87" s="63">
        <v>447</v>
      </c>
      <c r="AN87" s="1">
        <f t="shared" si="27"/>
        <v>3</v>
      </c>
      <c r="AO87" s="63">
        <v>444</v>
      </c>
      <c r="AP87" s="1">
        <f t="shared" ref="AP87:AP166" si="97">AO87-AQ87</f>
        <v>8</v>
      </c>
      <c r="AQ87" s="63">
        <v>436</v>
      </c>
      <c r="AR87" s="1">
        <f t="shared" si="31"/>
        <v>6</v>
      </c>
      <c r="AS87" s="63">
        <v>430</v>
      </c>
      <c r="AT87" s="1">
        <f t="shared" si="32"/>
        <v>10</v>
      </c>
      <c r="AU87" s="63">
        <v>420</v>
      </c>
      <c r="AV87" s="1">
        <f t="shared" si="33"/>
        <v>5</v>
      </c>
      <c r="AW87" s="94">
        <v>415</v>
      </c>
      <c r="AX87" s="1">
        <f t="shared" si="19"/>
        <v>6</v>
      </c>
      <c r="AY87" s="63">
        <v>409</v>
      </c>
      <c r="AZ87" s="1">
        <f t="shared" si="20"/>
        <v>10</v>
      </c>
      <c r="BA87" s="63">
        <v>399</v>
      </c>
      <c r="BB87" s="1">
        <f t="shared" si="73"/>
        <v>8</v>
      </c>
      <c r="BC87" s="77">
        <v>391</v>
      </c>
      <c r="BD87" s="1">
        <f t="shared" si="73"/>
        <v>4</v>
      </c>
      <c r="BE87" s="63">
        <v>387</v>
      </c>
      <c r="BF87" s="1">
        <f t="shared" si="73"/>
        <v>6</v>
      </c>
      <c r="BG87" s="1">
        <v>381</v>
      </c>
      <c r="BH87" s="1">
        <f t="shared" si="22"/>
        <v>13</v>
      </c>
      <c r="BI87" s="10">
        <v>368</v>
      </c>
      <c r="BJ87" s="1">
        <f t="shared" si="23"/>
        <v>8</v>
      </c>
      <c r="BK87" s="10">
        <v>360</v>
      </c>
      <c r="BL87" s="1">
        <f t="shared" si="24"/>
        <v>8</v>
      </c>
      <c r="BM87" s="10">
        <v>352</v>
      </c>
      <c r="BN87" s="1">
        <f t="shared" si="25"/>
        <v>3</v>
      </c>
      <c r="BO87" s="10">
        <v>349</v>
      </c>
      <c r="BP87" s="1">
        <f t="shared" si="25"/>
        <v>9</v>
      </c>
      <c r="BQ87" s="10">
        <v>340</v>
      </c>
      <c r="BR87" s="1">
        <f t="shared" si="53"/>
        <v>8</v>
      </c>
      <c r="BS87" s="10">
        <v>332</v>
      </c>
      <c r="BT87" s="1">
        <f t="shared" si="1"/>
        <v>14</v>
      </c>
      <c r="BU87" s="10">
        <v>318</v>
      </c>
      <c r="BV87" s="1">
        <f t="shared" si="1"/>
        <v>1</v>
      </c>
      <c r="BW87" s="1">
        <v>317</v>
      </c>
      <c r="BX87" s="3">
        <v>318</v>
      </c>
      <c r="BY87" s="3">
        <v>317</v>
      </c>
      <c r="BZ87" s="7"/>
      <c r="CA87" s="5">
        <f t="shared" si="47"/>
        <v>1</v>
      </c>
      <c r="CB87" s="2"/>
      <c r="CC87" s="2"/>
      <c r="CE87" t="s">
        <v>441</v>
      </c>
      <c r="CF87" s="1" t="s">
        <v>442</v>
      </c>
    </row>
    <row r="88" spans="1:84">
      <c r="B88" s="1" t="s">
        <v>787</v>
      </c>
      <c r="C88" s="1" t="s">
        <v>100</v>
      </c>
      <c r="D88" s="166">
        <v>34522</v>
      </c>
      <c r="E88" s="157">
        <v>36678</v>
      </c>
      <c r="F88" s="165">
        <f>E88-D88</f>
        <v>2156</v>
      </c>
      <c r="H88" s="87" t="s">
        <v>1006</v>
      </c>
      <c r="I88" s="8">
        <v>0</v>
      </c>
      <c r="J88" s="8" t="s">
        <v>289</v>
      </c>
      <c r="K88" s="315">
        <v>33</v>
      </c>
      <c r="L88" s="1">
        <f t="shared" si="90"/>
        <v>0</v>
      </c>
      <c r="M88" s="311">
        <v>33</v>
      </c>
      <c r="N88" s="1">
        <f t="shared" si="91"/>
        <v>0</v>
      </c>
      <c r="O88" s="308">
        <v>33</v>
      </c>
      <c r="P88" s="1">
        <f t="shared" si="92"/>
        <v>0</v>
      </c>
      <c r="Q88" s="301">
        <v>33</v>
      </c>
      <c r="R88" s="1">
        <f t="shared" si="93"/>
        <v>0</v>
      </c>
      <c r="S88" s="290">
        <v>33</v>
      </c>
      <c r="T88" s="1">
        <f t="shared" si="94"/>
        <v>0</v>
      </c>
      <c r="U88" s="282">
        <v>33</v>
      </c>
      <c r="V88" s="1">
        <f t="shared" si="95"/>
        <v>0</v>
      </c>
      <c r="W88" s="77">
        <v>33</v>
      </c>
      <c r="X88" s="1">
        <f t="shared" si="96"/>
        <v>0</v>
      </c>
      <c r="Y88" s="265">
        <v>33</v>
      </c>
      <c r="Z88" s="1">
        <f t="shared" si="83"/>
        <v>0</v>
      </c>
      <c r="AA88" s="234">
        <v>33</v>
      </c>
      <c r="AB88" s="1">
        <f t="shared" si="84"/>
        <v>0</v>
      </c>
      <c r="AC88" s="227">
        <v>33</v>
      </c>
      <c r="AD88" s="1">
        <f t="shared" si="85"/>
        <v>0</v>
      </c>
      <c r="AE88" s="63">
        <v>33</v>
      </c>
      <c r="AF88" s="1">
        <f t="shared" si="86"/>
        <v>0</v>
      </c>
      <c r="AG88" s="206">
        <v>33</v>
      </c>
      <c r="AH88" s="1">
        <f t="shared" si="87"/>
        <v>0</v>
      </c>
      <c r="AI88" s="63">
        <v>33</v>
      </c>
      <c r="AJ88" s="1">
        <f t="shared" si="88"/>
        <v>0</v>
      </c>
      <c r="AK88" s="63">
        <v>33</v>
      </c>
      <c r="AL88" s="1">
        <f t="shared" si="89"/>
        <v>0</v>
      </c>
      <c r="AM88" s="63">
        <v>33</v>
      </c>
      <c r="AN88" s="1">
        <f t="shared" si="27"/>
        <v>0</v>
      </c>
      <c r="AO88" s="63">
        <v>33</v>
      </c>
      <c r="AP88" s="1">
        <f t="shared" si="97"/>
        <v>0</v>
      </c>
      <c r="AQ88" s="63">
        <v>33</v>
      </c>
      <c r="AR88" s="1">
        <f t="shared" si="31"/>
        <v>0</v>
      </c>
      <c r="AS88" s="63">
        <v>33</v>
      </c>
      <c r="AT88" s="1">
        <f t="shared" si="32"/>
        <v>1</v>
      </c>
      <c r="AU88" s="63">
        <v>32</v>
      </c>
      <c r="AV88" s="1">
        <f t="shared" si="33"/>
        <v>0</v>
      </c>
      <c r="AW88" s="94">
        <v>32</v>
      </c>
      <c r="AX88" s="1">
        <f t="shared" si="19"/>
        <v>0</v>
      </c>
      <c r="AY88" s="63">
        <v>32</v>
      </c>
      <c r="AZ88" s="1">
        <f t="shared" si="20"/>
        <v>0</v>
      </c>
      <c r="BA88" s="63">
        <v>32</v>
      </c>
      <c r="BB88" s="1">
        <f t="shared" si="73"/>
        <v>0</v>
      </c>
      <c r="BC88" s="77">
        <v>32</v>
      </c>
      <c r="BD88" s="1">
        <f t="shared" si="73"/>
        <v>0</v>
      </c>
      <c r="BE88" s="63">
        <v>32</v>
      </c>
      <c r="BF88" s="1">
        <f t="shared" si="73"/>
        <v>0</v>
      </c>
      <c r="BG88" s="1">
        <v>32</v>
      </c>
      <c r="BH88" s="1">
        <f t="shared" si="22"/>
        <v>0</v>
      </c>
      <c r="BI88" s="10">
        <v>32</v>
      </c>
      <c r="BJ88" s="1">
        <f t="shared" si="23"/>
        <v>0</v>
      </c>
      <c r="BK88" s="10">
        <v>32</v>
      </c>
      <c r="BL88" s="1">
        <f t="shared" si="24"/>
        <v>0</v>
      </c>
      <c r="BM88" s="10">
        <v>32</v>
      </c>
      <c r="BN88" s="1">
        <f t="shared" si="25"/>
        <v>0</v>
      </c>
      <c r="BO88" s="10">
        <v>32</v>
      </c>
      <c r="BP88" s="1">
        <f t="shared" si="25"/>
        <v>0</v>
      </c>
      <c r="BQ88" s="10">
        <v>32</v>
      </c>
      <c r="BR88" s="1">
        <f t="shared" si="53"/>
        <v>0</v>
      </c>
      <c r="BS88" s="10">
        <v>32</v>
      </c>
      <c r="BT88" s="1">
        <f t="shared" si="1"/>
        <v>0</v>
      </c>
      <c r="BU88" s="10">
        <v>32</v>
      </c>
      <c r="BV88" s="1">
        <f t="shared" si="1"/>
        <v>0</v>
      </c>
      <c r="BW88" s="1">
        <v>32</v>
      </c>
      <c r="BX88" s="3">
        <v>32</v>
      </c>
      <c r="BY88" s="3">
        <v>32</v>
      </c>
      <c r="BZ88" s="7"/>
      <c r="CA88" s="5">
        <f t="shared" si="47"/>
        <v>0</v>
      </c>
      <c r="CB88" s="2"/>
      <c r="CC88" s="2"/>
      <c r="CE88" t="s">
        <v>443</v>
      </c>
      <c r="CF88" s="1" t="s">
        <v>444</v>
      </c>
    </row>
    <row r="89" spans="1:84">
      <c r="A89" s="60">
        <f>(X89+Z89+AB89+AD89+AF89+AH89+AJ89+AL89+AN89+AP89+AR89+AT89+AV89+AX89+AZ89+BB89+BD89+BF89+BH89+BJ89+BL89+BN89+BP89+BR89+BT89+BV89)/((25*3)+1.5)</f>
        <v>1.0718954248366013</v>
      </c>
      <c r="B89" s="1" t="s">
        <v>788</v>
      </c>
      <c r="C89" s="1" t="s">
        <v>96</v>
      </c>
      <c r="D89" s="159">
        <v>39420</v>
      </c>
      <c r="E89" s="141"/>
      <c r="F89" s="158">
        <f>$B$1-D89</f>
        <v>3862</v>
      </c>
      <c r="H89" s="10" t="s">
        <v>1006</v>
      </c>
      <c r="I89" s="1">
        <v>1</v>
      </c>
      <c r="J89" s="1" t="s">
        <v>297</v>
      </c>
      <c r="K89" s="315">
        <v>128</v>
      </c>
      <c r="L89" s="1">
        <f t="shared" si="90"/>
        <v>6</v>
      </c>
      <c r="M89" s="311">
        <v>122</v>
      </c>
      <c r="N89" s="1">
        <f t="shared" si="91"/>
        <v>1</v>
      </c>
      <c r="O89" s="308">
        <v>121</v>
      </c>
      <c r="P89" s="1">
        <f t="shared" si="92"/>
        <v>6</v>
      </c>
      <c r="Q89" s="301">
        <v>115</v>
      </c>
      <c r="R89" s="1">
        <f t="shared" si="93"/>
        <v>4</v>
      </c>
      <c r="S89" s="290">
        <v>111</v>
      </c>
      <c r="T89" s="1">
        <f t="shared" si="94"/>
        <v>0</v>
      </c>
      <c r="U89" s="282">
        <v>111</v>
      </c>
      <c r="V89" s="1">
        <f t="shared" si="95"/>
        <v>6</v>
      </c>
      <c r="W89" s="77">
        <v>105</v>
      </c>
      <c r="X89" s="1">
        <f t="shared" si="96"/>
        <v>8</v>
      </c>
      <c r="Y89" s="265">
        <v>97</v>
      </c>
      <c r="Z89" s="1">
        <f t="shared" si="83"/>
        <v>0</v>
      </c>
      <c r="AA89" s="234">
        <v>97</v>
      </c>
      <c r="AB89" s="1">
        <f t="shared" si="84"/>
        <v>3</v>
      </c>
      <c r="AC89" s="227">
        <v>94</v>
      </c>
      <c r="AD89" s="1">
        <f t="shared" si="85"/>
        <v>5</v>
      </c>
      <c r="AE89" s="63">
        <v>89</v>
      </c>
      <c r="AF89" s="1">
        <f t="shared" si="86"/>
        <v>5</v>
      </c>
      <c r="AG89" s="206">
        <v>84</v>
      </c>
      <c r="AH89" s="1">
        <f t="shared" si="87"/>
        <v>0</v>
      </c>
      <c r="AI89" s="63">
        <v>84</v>
      </c>
      <c r="AJ89" s="1">
        <f t="shared" si="88"/>
        <v>0</v>
      </c>
      <c r="AK89" s="63">
        <v>84</v>
      </c>
      <c r="AL89" s="1">
        <f t="shared" si="89"/>
        <v>7</v>
      </c>
      <c r="AM89" s="63">
        <v>77</v>
      </c>
      <c r="AN89" s="1">
        <f t="shared" ref="AN89:AN108" si="98">AM89-AO89</f>
        <v>3</v>
      </c>
      <c r="AO89" s="63">
        <v>74</v>
      </c>
      <c r="AP89" s="1">
        <f t="shared" si="97"/>
        <v>7</v>
      </c>
      <c r="AQ89" s="63">
        <v>67</v>
      </c>
      <c r="AR89" s="1">
        <f t="shared" si="31"/>
        <v>5</v>
      </c>
      <c r="AS89" s="63">
        <v>62</v>
      </c>
      <c r="AT89" s="1">
        <f t="shared" si="32"/>
        <v>0</v>
      </c>
      <c r="AU89" s="63">
        <v>62</v>
      </c>
      <c r="AV89" s="1">
        <f t="shared" si="33"/>
        <v>5</v>
      </c>
      <c r="AW89" s="94">
        <v>57</v>
      </c>
      <c r="AX89" s="1">
        <f t="shared" si="19"/>
        <v>0</v>
      </c>
      <c r="AY89" s="63">
        <v>57</v>
      </c>
      <c r="AZ89" s="1">
        <f t="shared" si="20"/>
        <v>1</v>
      </c>
      <c r="BA89" s="63">
        <v>56</v>
      </c>
      <c r="BB89" s="1">
        <f t="shared" si="73"/>
        <v>8</v>
      </c>
      <c r="BC89" s="77">
        <v>48</v>
      </c>
      <c r="BD89" s="1">
        <f t="shared" si="73"/>
        <v>0</v>
      </c>
      <c r="BE89" s="63">
        <v>48</v>
      </c>
      <c r="BF89" s="1">
        <f t="shared" si="73"/>
        <v>2</v>
      </c>
      <c r="BG89" s="1">
        <v>46</v>
      </c>
      <c r="BH89" s="1">
        <f t="shared" si="22"/>
        <v>1</v>
      </c>
      <c r="BI89" s="10">
        <v>45</v>
      </c>
      <c r="BJ89" s="1">
        <f t="shared" si="23"/>
        <v>0</v>
      </c>
      <c r="BK89" s="10">
        <v>45</v>
      </c>
      <c r="BL89" s="1">
        <f t="shared" si="24"/>
        <v>2</v>
      </c>
      <c r="BM89" s="10">
        <v>43</v>
      </c>
      <c r="BN89" s="1">
        <f t="shared" si="25"/>
        <v>12</v>
      </c>
      <c r="BO89" s="10">
        <v>31</v>
      </c>
      <c r="BP89" s="1">
        <f t="shared" si="25"/>
        <v>0</v>
      </c>
      <c r="BQ89" s="10">
        <v>31</v>
      </c>
      <c r="BR89" s="1">
        <f t="shared" si="53"/>
        <v>0</v>
      </c>
      <c r="BS89" s="10">
        <v>31</v>
      </c>
      <c r="BT89" s="1">
        <f t="shared" si="1"/>
        <v>0</v>
      </c>
      <c r="BU89" s="10">
        <v>31</v>
      </c>
      <c r="BV89" s="1">
        <f t="shared" si="1"/>
        <v>8</v>
      </c>
      <c r="BW89" s="1">
        <v>23</v>
      </c>
      <c r="BX89" s="3">
        <v>25</v>
      </c>
      <c r="BY89" s="3">
        <v>21</v>
      </c>
      <c r="BZ89" s="7"/>
      <c r="CA89" s="5">
        <f t="shared" si="47"/>
        <v>4</v>
      </c>
      <c r="CB89" s="2"/>
      <c r="CC89" s="2"/>
      <c r="CE89" t="s">
        <v>445</v>
      </c>
      <c r="CF89" s="1" t="s">
        <v>446</v>
      </c>
    </row>
    <row r="90" spans="1:84">
      <c r="A90" s="112">
        <f>(AL90+AN90+AP90+AR90+AT90+AV90+AX90+AZ90+BB90+BD90+BF90+BH90+BJ90+BL90+BN90+BP90)/((15*3))</f>
        <v>2.9777777777777779</v>
      </c>
      <c r="B90" s="1" t="s">
        <v>789</v>
      </c>
      <c r="C90" s="1" t="s">
        <v>96</v>
      </c>
      <c r="D90" s="159">
        <v>40708</v>
      </c>
      <c r="E90" s="141"/>
      <c r="F90" s="158">
        <f>$B$1-D90</f>
        <v>2574</v>
      </c>
      <c r="H90" s="138" t="s">
        <v>1007</v>
      </c>
      <c r="I90" s="1">
        <v>1</v>
      </c>
      <c r="J90" s="10" t="s">
        <v>71</v>
      </c>
      <c r="K90" s="315">
        <v>221</v>
      </c>
      <c r="L90" s="1">
        <f t="shared" si="90"/>
        <v>9</v>
      </c>
      <c r="M90" s="311">
        <v>212</v>
      </c>
      <c r="N90" s="1">
        <f t="shared" si="91"/>
        <v>14</v>
      </c>
      <c r="O90" s="308">
        <v>198</v>
      </c>
      <c r="P90" s="1">
        <f t="shared" si="92"/>
        <v>6</v>
      </c>
      <c r="Q90" s="301">
        <v>192</v>
      </c>
      <c r="R90" s="1">
        <f t="shared" si="93"/>
        <v>2</v>
      </c>
      <c r="S90" s="290">
        <v>190</v>
      </c>
      <c r="T90" s="1">
        <f t="shared" si="94"/>
        <v>9</v>
      </c>
      <c r="U90" s="282">
        <v>181</v>
      </c>
      <c r="V90" s="1">
        <f t="shared" si="95"/>
        <v>0</v>
      </c>
      <c r="W90" s="77">
        <v>181</v>
      </c>
      <c r="X90" s="1">
        <f t="shared" si="96"/>
        <v>4</v>
      </c>
      <c r="Y90" s="265">
        <v>177</v>
      </c>
      <c r="Z90" s="1">
        <f t="shared" si="83"/>
        <v>12</v>
      </c>
      <c r="AA90" s="234">
        <v>165</v>
      </c>
      <c r="AB90" s="1">
        <f t="shared" si="84"/>
        <v>6</v>
      </c>
      <c r="AC90" s="227">
        <v>159</v>
      </c>
      <c r="AD90" s="1">
        <f t="shared" si="85"/>
        <v>9</v>
      </c>
      <c r="AE90" s="63">
        <v>150</v>
      </c>
      <c r="AF90" s="1">
        <f t="shared" si="86"/>
        <v>2</v>
      </c>
      <c r="AG90" s="206">
        <v>148</v>
      </c>
      <c r="AH90" s="1">
        <f t="shared" si="87"/>
        <v>7</v>
      </c>
      <c r="AI90" s="63">
        <v>141</v>
      </c>
      <c r="AJ90" s="1">
        <f t="shared" si="88"/>
        <v>7</v>
      </c>
      <c r="AK90" s="63">
        <v>134</v>
      </c>
      <c r="AL90" s="1">
        <f t="shared" si="89"/>
        <v>14</v>
      </c>
      <c r="AM90" s="63">
        <v>120</v>
      </c>
      <c r="AN90" s="1">
        <f t="shared" si="98"/>
        <v>7</v>
      </c>
      <c r="AO90" s="63">
        <v>113</v>
      </c>
      <c r="AP90" s="1">
        <f t="shared" si="97"/>
        <v>5</v>
      </c>
      <c r="AQ90" s="63">
        <v>108</v>
      </c>
      <c r="AR90" s="1">
        <f t="shared" si="31"/>
        <v>7</v>
      </c>
      <c r="AS90" s="63">
        <v>101</v>
      </c>
      <c r="AT90" s="1">
        <f t="shared" si="32"/>
        <v>8</v>
      </c>
      <c r="AU90" s="63">
        <v>93</v>
      </c>
      <c r="AV90" s="1">
        <f t="shared" si="33"/>
        <v>3</v>
      </c>
      <c r="AW90" s="94">
        <v>90</v>
      </c>
      <c r="AX90" s="1">
        <f t="shared" si="19"/>
        <v>3</v>
      </c>
      <c r="AY90" s="63">
        <v>87</v>
      </c>
      <c r="AZ90" s="1">
        <f t="shared" si="20"/>
        <v>20</v>
      </c>
      <c r="BA90" s="63">
        <v>67</v>
      </c>
      <c r="BB90" s="1">
        <f t="shared" si="73"/>
        <v>1</v>
      </c>
      <c r="BC90" s="77">
        <v>66</v>
      </c>
      <c r="BD90" s="1">
        <f t="shared" si="73"/>
        <v>22</v>
      </c>
      <c r="BE90" s="63">
        <v>44</v>
      </c>
      <c r="BF90" s="1">
        <f t="shared" si="73"/>
        <v>9</v>
      </c>
      <c r="BG90" s="1">
        <v>35</v>
      </c>
      <c r="BH90" s="1">
        <f t="shared" si="22"/>
        <v>12</v>
      </c>
      <c r="BI90" s="10">
        <v>23</v>
      </c>
      <c r="BJ90" s="1">
        <f t="shared" si="23"/>
        <v>9</v>
      </c>
      <c r="BK90" s="10">
        <v>14</v>
      </c>
      <c r="BL90" s="1">
        <f t="shared" si="24"/>
        <v>0</v>
      </c>
      <c r="BM90" s="10">
        <v>14</v>
      </c>
      <c r="BN90" s="10">
        <f t="shared" si="25"/>
        <v>6</v>
      </c>
      <c r="BO90" s="10">
        <v>8</v>
      </c>
      <c r="BP90" s="10">
        <f t="shared" si="25"/>
        <v>8</v>
      </c>
      <c r="BQ90" s="84">
        <v>0</v>
      </c>
      <c r="BR90" s="38"/>
      <c r="BS90" s="38"/>
      <c r="BT90" s="38"/>
      <c r="BU90" s="38"/>
      <c r="BV90" s="38"/>
      <c r="BW90" s="54"/>
      <c r="BX90" s="43"/>
      <c r="BY90" s="43"/>
      <c r="BZ90" s="7"/>
      <c r="CA90" s="5"/>
      <c r="CB90" s="2"/>
      <c r="CC90" s="2"/>
      <c r="CE90" t="s">
        <v>740</v>
      </c>
    </row>
    <row r="91" spans="1:84">
      <c r="B91" s="1" t="s">
        <v>790</v>
      </c>
      <c r="C91" s="1" t="s">
        <v>100</v>
      </c>
      <c r="D91" s="166">
        <v>36348</v>
      </c>
      <c r="E91" s="166">
        <v>38116</v>
      </c>
      <c r="F91" s="165">
        <f>E91-D91</f>
        <v>1768</v>
      </c>
      <c r="H91" s="87" t="s">
        <v>1007</v>
      </c>
      <c r="I91" s="8">
        <v>0</v>
      </c>
      <c r="J91" s="8" t="s">
        <v>231</v>
      </c>
      <c r="K91" s="315">
        <v>143</v>
      </c>
      <c r="L91" s="1">
        <f t="shared" si="90"/>
        <v>0</v>
      </c>
      <c r="M91" s="311">
        <v>143</v>
      </c>
      <c r="N91" s="1">
        <f t="shared" si="91"/>
        <v>1</v>
      </c>
      <c r="O91" s="308">
        <v>142</v>
      </c>
      <c r="P91" s="1">
        <f t="shared" si="92"/>
        <v>0</v>
      </c>
      <c r="Q91" s="301">
        <v>142</v>
      </c>
      <c r="R91" s="1">
        <f t="shared" si="93"/>
        <v>1</v>
      </c>
      <c r="S91" s="290">
        <v>141</v>
      </c>
      <c r="T91" s="1">
        <f t="shared" si="94"/>
        <v>0</v>
      </c>
      <c r="U91" s="282">
        <v>141</v>
      </c>
      <c r="V91" s="1">
        <f t="shared" si="95"/>
        <v>0</v>
      </c>
      <c r="W91" s="77">
        <v>141</v>
      </c>
      <c r="X91" s="1">
        <f t="shared" si="96"/>
        <v>0</v>
      </c>
      <c r="Y91" s="265">
        <v>141</v>
      </c>
      <c r="Z91" s="1">
        <f t="shared" si="83"/>
        <v>0</v>
      </c>
      <c r="AA91" s="234">
        <v>141</v>
      </c>
      <c r="AB91" s="1">
        <f t="shared" si="84"/>
        <v>0</v>
      </c>
      <c r="AC91" s="227">
        <v>141</v>
      </c>
      <c r="AD91" s="1">
        <f t="shared" si="85"/>
        <v>0</v>
      </c>
      <c r="AE91" s="63">
        <v>141</v>
      </c>
      <c r="AF91" s="1">
        <f t="shared" si="86"/>
        <v>0</v>
      </c>
      <c r="AG91" s="206">
        <v>141</v>
      </c>
      <c r="AH91" s="1">
        <f t="shared" si="87"/>
        <v>0</v>
      </c>
      <c r="AI91" s="63">
        <v>141</v>
      </c>
      <c r="AJ91" s="1">
        <f t="shared" si="88"/>
        <v>0</v>
      </c>
      <c r="AK91" s="63">
        <v>141</v>
      </c>
      <c r="AL91" s="1">
        <f t="shared" si="89"/>
        <v>0</v>
      </c>
      <c r="AM91" s="63">
        <v>141</v>
      </c>
      <c r="AN91" s="1">
        <f t="shared" si="98"/>
        <v>1</v>
      </c>
      <c r="AO91" s="63">
        <v>140</v>
      </c>
      <c r="AP91" s="1">
        <f t="shared" si="97"/>
        <v>0</v>
      </c>
      <c r="AQ91" s="63">
        <v>140</v>
      </c>
      <c r="AR91" s="1">
        <f t="shared" si="31"/>
        <v>0</v>
      </c>
      <c r="AS91" s="63">
        <v>140</v>
      </c>
      <c r="AT91" s="1">
        <f t="shared" si="32"/>
        <v>0</v>
      </c>
      <c r="AU91" s="63">
        <v>140</v>
      </c>
      <c r="AV91" s="1">
        <f t="shared" ref="AV91:AV173" si="99">AU91-AW91</f>
        <v>0</v>
      </c>
      <c r="AW91" s="94">
        <v>140</v>
      </c>
      <c r="AX91" s="1">
        <f t="shared" ref="AX91:AX110" si="100">AW91-AY91</f>
        <v>0</v>
      </c>
      <c r="AY91" s="63">
        <v>140</v>
      </c>
      <c r="AZ91" s="1">
        <f t="shared" ref="AZ91:AZ110" si="101">AY91-BA91</f>
        <v>0</v>
      </c>
      <c r="BA91" s="63">
        <v>140</v>
      </c>
      <c r="BB91" s="1">
        <f t="shared" si="73"/>
        <v>0</v>
      </c>
      <c r="BC91" s="77">
        <v>140</v>
      </c>
      <c r="BD91" s="1">
        <f t="shared" si="73"/>
        <v>0</v>
      </c>
      <c r="BE91" s="63">
        <v>140</v>
      </c>
      <c r="BF91" s="1">
        <f t="shared" si="73"/>
        <v>0</v>
      </c>
      <c r="BG91" s="1">
        <v>140</v>
      </c>
      <c r="BH91" s="1">
        <f t="shared" si="22"/>
        <v>0</v>
      </c>
      <c r="BI91" s="10">
        <v>140</v>
      </c>
      <c r="BJ91" s="1">
        <f t="shared" si="23"/>
        <v>0</v>
      </c>
      <c r="BK91" s="10">
        <v>140</v>
      </c>
      <c r="BL91" s="1">
        <f t="shared" si="24"/>
        <v>4</v>
      </c>
      <c r="BM91" s="10">
        <v>136</v>
      </c>
      <c r="BN91" s="1">
        <f t="shared" si="25"/>
        <v>0</v>
      </c>
      <c r="BO91" s="10">
        <v>136</v>
      </c>
      <c r="BP91" s="1">
        <f t="shared" si="25"/>
        <v>1</v>
      </c>
      <c r="BQ91" s="10">
        <v>135</v>
      </c>
      <c r="BR91" s="1">
        <f t="shared" ref="BR91:BR110" si="102">BQ91-BS91</f>
        <v>0</v>
      </c>
      <c r="BS91" s="10">
        <v>135</v>
      </c>
      <c r="BT91" s="1">
        <f t="shared" si="1"/>
        <v>0</v>
      </c>
      <c r="BU91" s="10">
        <v>135</v>
      </c>
      <c r="BV91" s="1">
        <f t="shared" si="1"/>
        <v>0</v>
      </c>
      <c r="BW91" s="1">
        <v>135</v>
      </c>
      <c r="BX91" s="3">
        <v>138</v>
      </c>
      <c r="BY91" s="3">
        <v>135</v>
      </c>
      <c r="BZ91" s="7"/>
      <c r="CA91" s="5">
        <f t="shared" ref="CA91:CA150" si="103">BX91-BY91+BZ91</f>
        <v>3</v>
      </c>
      <c r="CB91" s="2"/>
      <c r="CC91" s="2"/>
      <c r="CE91" t="s">
        <v>447</v>
      </c>
      <c r="CF91" s="1" t="s">
        <v>448</v>
      </c>
    </row>
    <row r="92" spans="1:84">
      <c r="A92" s="112">
        <f>(AL92+AN92+AP92+AR92+AT92+AV92+AX92+AZ92+BB92+BD92+BF92)/((11*3))</f>
        <v>1.9090909090909092</v>
      </c>
      <c r="B92" s="1" t="s">
        <v>81</v>
      </c>
      <c r="C92" s="1" t="s">
        <v>96</v>
      </c>
      <c r="D92" s="160">
        <v>41101</v>
      </c>
      <c r="E92" s="142"/>
      <c r="F92" s="158">
        <f>$B$1-D92</f>
        <v>2181</v>
      </c>
      <c r="H92" s="1" t="s">
        <v>1006</v>
      </c>
      <c r="I92" s="1">
        <v>1</v>
      </c>
      <c r="J92" s="10" t="s">
        <v>82</v>
      </c>
      <c r="K92" s="315">
        <v>139</v>
      </c>
      <c r="L92" s="1">
        <f t="shared" si="90"/>
        <v>6</v>
      </c>
      <c r="M92" s="311">
        <v>133</v>
      </c>
      <c r="N92" s="1">
        <f t="shared" si="91"/>
        <v>4</v>
      </c>
      <c r="O92" s="308">
        <v>129</v>
      </c>
      <c r="P92" s="1">
        <f t="shared" si="92"/>
        <v>2</v>
      </c>
      <c r="Q92" s="301">
        <v>127</v>
      </c>
      <c r="R92" s="1">
        <f t="shared" si="93"/>
        <v>4</v>
      </c>
      <c r="S92" s="290">
        <v>123</v>
      </c>
      <c r="T92" s="1">
        <f t="shared" si="94"/>
        <v>5</v>
      </c>
      <c r="U92" s="282">
        <v>118</v>
      </c>
      <c r="V92" s="1">
        <f t="shared" si="95"/>
        <v>10</v>
      </c>
      <c r="W92" s="77">
        <v>108</v>
      </c>
      <c r="X92" s="1">
        <f t="shared" si="96"/>
        <v>5</v>
      </c>
      <c r="Y92" s="265">
        <v>103</v>
      </c>
      <c r="Z92" s="1">
        <f t="shared" si="83"/>
        <v>12</v>
      </c>
      <c r="AA92" s="234">
        <v>91</v>
      </c>
      <c r="AB92" s="1">
        <f t="shared" si="84"/>
        <v>11</v>
      </c>
      <c r="AC92" s="227">
        <v>80</v>
      </c>
      <c r="AD92" s="1">
        <f t="shared" si="85"/>
        <v>2</v>
      </c>
      <c r="AE92" s="63">
        <v>78</v>
      </c>
      <c r="AF92" s="1">
        <f t="shared" si="86"/>
        <v>5</v>
      </c>
      <c r="AG92" s="206">
        <v>73</v>
      </c>
      <c r="AH92" s="1">
        <f t="shared" si="87"/>
        <v>4</v>
      </c>
      <c r="AI92" s="63">
        <v>69</v>
      </c>
      <c r="AJ92" s="1">
        <f t="shared" si="88"/>
        <v>4</v>
      </c>
      <c r="AK92" s="63">
        <v>65</v>
      </c>
      <c r="AL92" s="1">
        <f t="shared" si="89"/>
        <v>2</v>
      </c>
      <c r="AM92" s="63">
        <v>63</v>
      </c>
      <c r="AN92" s="1">
        <f t="shared" si="98"/>
        <v>3</v>
      </c>
      <c r="AO92" s="63">
        <v>60</v>
      </c>
      <c r="AP92" s="1">
        <f t="shared" si="97"/>
        <v>8</v>
      </c>
      <c r="AQ92" s="63">
        <v>52</v>
      </c>
      <c r="AR92" s="1">
        <f t="shared" ref="AR92:AR108" si="104">AQ92-AS92</f>
        <v>2</v>
      </c>
      <c r="AS92" s="63">
        <v>50</v>
      </c>
      <c r="AT92" s="1">
        <f t="shared" ref="AT92:AT108" si="105">AS92-AU92</f>
        <v>6</v>
      </c>
      <c r="AU92" s="63">
        <v>44</v>
      </c>
      <c r="AV92" s="1">
        <f t="shared" si="99"/>
        <v>4</v>
      </c>
      <c r="AW92" s="94">
        <v>40</v>
      </c>
      <c r="AX92" s="1">
        <f t="shared" si="100"/>
        <v>9</v>
      </c>
      <c r="AY92" s="63">
        <v>31</v>
      </c>
      <c r="AZ92" s="1">
        <f t="shared" si="101"/>
        <v>2</v>
      </c>
      <c r="BA92" s="63">
        <v>29</v>
      </c>
      <c r="BB92" s="1">
        <f t="shared" si="73"/>
        <v>9</v>
      </c>
      <c r="BC92" s="77">
        <v>20</v>
      </c>
      <c r="BD92" s="1">
        <f t="shared" si="73"/>
        <v>5</v>
      </c>
      <c r="BE92" s="63">
        <v>15</v>
      </c>
      <c r="BF92" s="1">
        <f t="shared" si="73"/>
        <v>13</v>
      </c>
      <c r="BG92" s="38">
        <v>2</v>
      </c>
      <c r="BH92" s="38"/>
      <c r="BI92" s="38"/>
      <c r="BJ92" s="38"/>
      <c r="BK92" s="38"/>
      <c r="BL92" s="38"/>
      <c r="BM92" s="38"/>
      <c r="BN92" s="38"/>
      <c r="BO92" s="38"/>
      <c r="BP92" s="38"/>
      <c r="BQ92" s="38"/>
      <c r="BR92" s="38"/>
      <c r="BS92" s="38"/>
      <c r="BT92" s="38"/>
      <c r="BU92" s="38"/>
      <c r="BV92" s="38"/>
      <c r="BW92" s="38"/>
      <c r="BX92" s="43"/>
      <c r="BY92" s="43"/>
      <c r="BZ92" s="7"/>
      <c r="CA92" s="5"/>
      <c r="CB92" s="2"/>
      <c r="CC92" s="2"/>
      <c r="CE92"/>
    </row>
    <row r="93" spans="1:84">
      <c r="A93" s="60">
        <f>(X93+Z93+AB93+AD93+AF93+AH93+AJ93+AL93+AN93+AP93+AR93+AT93+AV93+AX93+AZ93+BB93+BD93+BF93+BH93+BJ93+BL93+BN93+BP93+BR93+BT93+BV93)/((25*3)+1.5)</f>
        <v>2.5098039215686274</v>
      </c>
      <c r="B93" s="1" t="s">
        <v>791</v>
      </c>
      <c r="C93" s="1" t="s">
        <v>96</v>
      </c>
      <c r="D93" s="160">
        <v>38219</v>
      </c>
      <c r="E93" s="142"/>
      <c r="F93" s="158">
        <f>$B$1-D93</f>
        <v>5063</v>
      </c>
      <c r="H93" s="138" t="s">
        <v>1007</v>
      </c>
      <c r="I93" s="1">
        <v>1</v>
      </c>
      <c r="J93" s="1" t="s">
        <v>201</v>
      </c>
      <c r="K93" s="315">
        <v>471</v>
      </c>
      <c r="L93" s="1">
        <f t="shared" si="90"/>
        <v>8</v>
      </c>
      <c r="M93" s="311">
        <v>463</v>
      </c>
      <c r="N93" s="1">
        <f t="shared" si="91"/>
        <v>1</v>
      </c>
      <c r="O93" s="308">
        <v>462</v>
      </c>
      <c r="P93" s="1">
        <f t="shared" si="92"/>
        <v>11</v>
      </c>
      <c r="Q93" s="301">
        <v>451</v>
      </c>
      <c r="R93" s="1">
        <f t="shared" si="93"/>
        <v>5</v>
      </c>
      <c r="S93" s="290">
        <v>446</v>
      </c>
      <c r="T93" s="1">
        <f t="shared" si="94"/>
        <v>6</v>
      </c>
      <c r="U93" s="282">
        <v>440</v>
      </c>
      <c r="V93" s="1">
        <f t="shared" si="95"/>
        <v>8</v>
      </c>
      <c r="W93" s="77">
        <v>432</v>
      </c>
      <c r="X93" s="1">
        <f t="shared" si="96"/>
        <v>0</v>
      </c>
      <c r="Y93" s="265">
        <v>432</v>
      </c>
      <c r="Z93" s="1">
        <f t="shared" si="83"/>
        <v>5</v>
      </c>
      <c r="AA93" s="234">
        <v>427</v>
      </c>
      <c r="AB93" s="1">
        <f t="shared" si="84"/>
        <v>14</v>
      </c>
      <c r="AC93" s="227">
        <v>413</v>
      </c>
      <c r="AD93" s="1">
        <f t="shared" si="85"/>
        <v>6</v>
      </c>
      <c r="AE93" s="63">
        <v>407</v>
      </c>
      <c r="AF93" s="1">
        <f t="shared" si="86"/>
        <v>3</v>
      </c>
      <c r="AG93" s="206">
        <v>404</v>
      </c>
      <c r="AH93" s="1">
        <f t="shared" si="87"/>
        <v>5</v>
      </c>
      <c r="AI93" s="63">
        <v>399</v>
      </c>
      <c r="AJ93" s="1">
        <f t="shared" si="88"/>
        <v>9</v>
      </c>
      <c r="AK93" s="63">
        <v>390</v>
      </c>
      <c r="AL93" s="1">
        <f t="shared" si="89"/>
        <v>11</v>
      </c>
      <c r="AM93" s="63">
        <v>379</v>
      </c>
      <c r="AN93" s="1">
        <f t="shared" si="98"/>
        <v>3</v>
      </c>
      <c r="AO93" s="63">
        <v>376</v>
      </c>
      <c r="AP93" s="1">
        <f t="shared" si="97"/>
        <v>6</v>
      </c>
      <c r="AQ93" s="63">
        <v>370</v>
      </c>
      <c r="AR93" s="1">
        <f t="shared" si="104"/>
        <v>10</v>
      </c>
      <c r="AS93" s="63">
        <v>360</v>
      </c>
      <c r="AT93" s="1">
        <f t="shared" si="105"/>
        <v>6</v>
      </c>
      <c r="AU93" s="63">
        <v>354</v>
      </c>
      <c r="AV93" s="1">
        <f t="shared" si="99"/>
        <v>4</v>
      </c>
      <c r="AW93" s="94">
        <v>350</v>
      </c>
      <c r="AX93" s="1">
        <f t="shared" si="100"/>
        <v>2</v>
      </c>
      <c r="AY93" s="63">
        <v>348</v>
      </c>
      <c r="AZ93" s="1">
        <f t="shared" si="101"/>
        <v>10</v>
      </c>
      <c r="BA93" s="63">
        <v>338</v>
      </c>
      <c r="BB93" s="1">
        <f t="shared" ref="BB93:BB107" si="106">BA93-BC93</f>
        <v>9</v>
      </c>
      <c r="BC93" s="77">
        <v>329</v>
      </c>
      <c r="BD93" s="1">
        <f t="shared" ref="BD93:BD107" si="107">BC93-BE93</f>
        <v>4</v>
      </c>
      <c r="BE93" s="63">
        <v>325</v>
      </c>
      <c r="BF93" s="1">
        <f t="shared" ref="BF93:BF106" si="108">BE93-BG93</f>
        <v>13</v>
      </c>
      <c r="BG93" s="1">
        <v>312</v>
      </c>
      <c r="BH93" s="1">
        <f t="shared" ref="BH93:BH185" si="109">BG93-BI93</f>
        <v>7</v>
      </c>
      <c r="BI93" s="10">
        <v>305</v>
      </c>
      <c r="BJ93" s="1">
        <f t="shared" ref="BJ93:BJ187" si="110">BI93-BK93</f>
        <v>9</v>
      </c>
      <c r="BK93" s="10">
        <v>296</v>
      </c>
      <c r="BL93" s="1">
        <f t="shared" si="24"/>
        <v>5</v>
      </c>
      <c r="BM93" s="10">
        <v>291</v>
      </c>
      <c r="BN93" s="1">
        <f t="shared" si="25"/>
        <v>4</v>
      </c>
      <c r="BO93" s="10">
        <v>287</v>
      </c>
      <c r="BP93" s="1">
        <f t="shared" si="25"/>
        <v>11</v>
      </c>
      <c r="BQ93" s="10">
        <v>276</v>
      </c>
      <c r="BR93" s="1">
        <f t="shared" si="102"/>
        <v>11</v>
      </c>
      <c r="BS93" s="10">
        <v>265</v>
      </c>
      <c r="BT93" s="1">
        <f t="shared" si="1"/>
        <v>22</v>
      </c>
      <c r="BU93" s="10">
        <v>243</v>
      </c>
      <c r="BV93" s="1">
        <f t="shared" si="1"/>
        <v>3</v>
      </c>
      <c r="BW93" s="1">
        <v>240</v>
      </c>
      <c r="BX93" s="3">
        <v>240</v>
      </c>
      <c r="BY93" s="3">
        <v>236</v>
      </c>
      <c r="BZ93" s="7"/>
      <c r="CA93" s="5">
        <f t="shared" si="103"/>
        <v>4</v>
      </c>
      <c r="CB93" s="2"/>
      <c r="CC93" s="2"/>
      <c r="CE93" t="s">
        <v>449</v>
      </c>
      <c r="CF93" s="1" t="s">
        <v>450</v>
      </c>
    </row>
    <row r="94" spans="1:84">
      <c r="A94" s="60">
        <f>(X94+Z94+AB94+AD94+AF94+AH94+AJ94+AL94+AN94+AP94+AR94+AT94+AV94+AX94+AZ94+BB94+BD94+BF94+BH94+BJ94+BL94+BN94+BP94+BR94+BT94+BV94)/((25*3)+1.5)</f>
        <v>3.7777777777777777</v>
      </c>
      <c r="B94" s="1" t="s">
        <v>792</v>
      </c>
      <c r="C94" s="1" t="s">
        <v>96</v>
      </c>
      <c r="D94" s="160">
        <v>42487</v>
      </c>
      <c r="E94" s="142"/>
      <c r="F94" s="158">
        <f>$B$1-D94</f>
        <v>795</v>
      </c>
      <c r="H94" s="10" t="s">
        <v>1006</v>
      </c>
      <c r="I94" s="10">
        <v>1</v>
      </c>
      <c r="J94" s="10" t="s">
        <v>155</v>
      </c>
      <c r="K94" s="315">
        <v>739</v>
      </c>
      <c r="L94" s="1">
        <f t="shared" si="90"/>
        <v>8</v>
      </c>
      <c r="M94" s="311">
        <v>731</v>
      </c>
      <c r="N94" s="1">
        <f t="shared" si="91"/>
        <v>4</v>
      </c>
      <c r="O94" s="308">
        <v>727</v>
      </c>
      <c r="P94" s="1">
        <f t="shared" si="92"/>
        <v>13</v>
      </c>
      <c r="Q94" s="301">
        <v>714</v>
      </c>
      <c r="R94" s="1">
        <f t="shared" si="93"/>
        <v>4</v>
      </c>
      <c r="S94" s="290">
        <v>710</v>
      </c>
      <c r="T94" s="1">
        <f t="shared" si="94"/>
        <v>7</v>
      </c>
      <c r="U94" s="282">
        <v>703</v>
      </c>
      <c r="V94" s="1">
        <f t="shared" si="95"/>
        <v>5</v>
      </c>
      <c r="W94" s="77">
        <v>698</v>
      </c>
      <c r="X94" s="1">
        <f t="shared" si="96"/>
        <v>12</v>
      </c>
      <c r="Y94" s="265">
        <v>686</v>
      </c>
      <c r="Z94" s="1">
        <f t="shared" si="83"/>
        <v>21</v>
      </c>
      <c r="AA94" s="234">
        <v>665</v>
      </c>
      <c r="AB94" s="1">
        <f t="shared" si="84"/>
        <v>11</v>
      </c>
      <c r="AC94" s="227">
        <v>654</v>
      </c>
      <c r="AD94" s="1">
        <f t="shared" si="85"/>
        <v>8</v>
      </c>
      <c r="AE94" s="63">
        <v>646</v>
      </c>
      <c r="AF94" s="1">
        <f t="shared" si="86"/>
        <v>13</v>
      </c>
      <c r="AG94" s="206">
        <v>633</v>
      </c>
      <c r="AH94" s="1">
        <f t="shared" si="87"/>
        <v>7</v>
      </c>
      <c r="AI94" s="63">
        <v>626</v>
      </c>
      <c r="AJ94" s="1">
        <f t="shared" si="88"/>
        <v>10</v>
      </c>
      <c r="AK94" s="63">
        <v>616</v>
      </c>
      <c r="AL94" s="1">
        <f t="shared" si="89"/>
        <v>9</v>
      </c>
      <c r="AM94" s="63">
        <v>607</v>
      </c>
      <c r="AN94" s="1">
        <f t="shared" si="98"/>
        <v>15</v>
      </c>
      <c r="AO94" s="63">
        <v>592</v>
      </c>
      <c r="AP94" s="1">
        <f t="shared" si="97"/>
        <v>25</v>
      </c>
      <c r="AQ94" s="63">
        <v>567</v>
      </c>
      <c r="AR94" s="1">
        <f t="shared" si="104"/>
        <v>11</v>
      </c>
      <c r="AS94" s="63">
        <v>556</v>
      </c>
      <c r="AT94" s="1">
        <f t="shared" si="105"/>
        <v>10</v>
      </c>
      <c r="AU94" s="63">
        <v>546</v>
      </c>
      <c r="AV94" s="1">
        <f t="shared" si="99"/>
        <v>7</v>
      </c>
      <c r="AW94" s="94">
        <v>539</v>
      </c>
      <c r="AX94" s="1">
        <f t="shared" si="100"/>
        <v>12</v>
      </c>
      <c r="AY94" s="63">
        <v>527</v>
      </c>
      <c r="AZ94" s="1">
        <f t="shared" si="101"/>
        <v>7</v>
      </c>
      <c r="BA94" s="63">
        <v>520</v>
      </c>
      <c r="BB94" s="1">
        <f t="shared" si="106"/>
        <v>11</v>
      </c>
      <c r="BC94" s="77">
        <v>509</v>
      </c>
      <c r="BD94" s="1">
        <f t="shared" si="107"/>
        <v>10</v>
      </c>
      <c r="BE94" s="63">
        <v>499</v>
      </c>
      <c r="BF94" s="1">
        <f t="shared" si="108"/>
        <v>7</v>
      </c>
      <c r="BG94" s="1">
        <v>492</v>
      </c>
      <c r="BH94" s="1">
        <f t="shared" si="109"/>
        <v>11</v>
      </c>
      <c r="BI94" s="10">
        <v>481</v>
      </c>
      <c r="BJ94" s="1">
        <f t="shared" si="110"/>
        <v>12</v>
      </c>
      <c r="BK94" s="10">
        <v>469</v>
      </c>
      <c r="BL94" s="1">
        <f t="shared" ref="BL94:BL106" si="111">BK94-BM94</f>
        <v>8</v>
      </c>
      <c r="BM94" s="10">
        <v>461</v>
      </c>
      <c r="BN94" s="1">
        <f t="shared" ref="BN94:BP193" si="112">BM94-BO94</f>
        <v>8</v>
      </c>
      <c r="BO94" s="10">
        <v>453</v>
      </c>
      <c r="BP94" s="1">
        <f t="shared" si="112"/>
        <v>11</v>
      </c>
      <c r="BQ94" s="10">
        <v>442</v>
      </c>
      <c r="BR94" s="1">
        <f t="shared" si="102"/>
        <v>15</v>
      </c>
      <c r="BS94" s="10">
        <v>427</v>
      </c>
      <c r="BT94" s="1">
        <f t="shared" ref="BT94:BV198" si="113">BS94-BU94</f>
        <v>8</v>
      </c>
      <c r="BU94" s="10">
        <v>419</v>
      </c>
      <c r="BV94" s="1">
        <f t="shared" si="113"/>
        <v>10</v>
      </c>
      <c r="BW94" s="1">
        <v>409</v>
      </c>
      <c r="BX94" s="3">
        <v>411</v>
      </c>
      <c r="BY94" s="3">
        <v>407</v>
      </c>
      <c r="BZ94" s="7"/>
      <c r="CA94" s="5">
        <f t="shared" si="103"/>
        <v>4</v>
      </c>
      <c r="CB94" s="2"/>
      <c r="CC94" s="2"/>
      <c r="CE94" t="s">
        <v>451</v>
      </c>
      <c r="CF94" s="1" t="s">
        <v>452</v>
      </c>
    </row>
    <row r="95" spans="1:84">
      <c r="B95" s="1" t="s">
        <v>793</v>
      </c>
      <c r="C95" s="1" t="s">
        <v>100</v>
      </c>
      <c r="D95" s="166">
        <v>36408</v>
      </c>
      <c r="E95" s="166">
        <v>41777</v>
      </c>
      <c r="F95" s="165">
        <f>E95-D95</f>
        <v>5369</v>
      </c>
      <c r="H95" s="87" t="s">
        <v>1007</v>
      </c>
      <c r="I95" s="87">
        <v>0</v>
      </c>
      <c r="J95" s="87" t="s">
        <v>176</v>
      </c>
      <c r="K95" s="315">
        <v>441</v>
      </c>
      <c r="L95" s="1">
        <f t="shared" si="90"/>
        <v>0</v>
      </c>
      <c r="M95" s="311">
        <v>441</v>
      </c>
      <c r="N95" s="1">
        <f t="shared" si="91"/>
        <v>3</v>
      </c>
      <c r="O95" s="308">
        <v>438</v>
      </c>
      <c r="P95" s="1">
        <f t="shared" si="92"/>
        <v>1</v>
      </c>
      <c r="Q95" s="301">
        <v>437</v>
      </c>
      <c r="R95" s="1">
        <f t="shared" si="93"/>
        <v>0</v>
      </c>
      <c r="S95" s="290">
        <v>437</v>
      </c>
      <c r="T95" s="1">
        <f t="shared" si="94"/>
        <v>1</v>
      </c>
      <c r="U95" s="282">
        <v>436</v>
      </c>
      <c r="V95" s="1">
        <f t="shared" si="95"/>
        <v>0</v>
      </c>
      <c r="W95" s="77">
        <v>436</v>
      </c>
      <c r="X95" s="1">
        <f t="shared" si="96"/>
        <v>0</v>
      </c>
      <c r="Y95" s="265">
        <v>436</v>
      </c>
      <c r="Z95" s="1">
        <f t="shared" si="83"/>
        <v>1</v>
      </c>
      <c r="AA95" s="234">
        <v>435</v>
      </c>
      <c r="AB95" s="1">
        <f t="shared" si="84"/>
        <v>2</v>
      </c>
      <c r="AC95" s="227">
        <v>433</v>
      </c>
      <c r="AD95" s="1">
        <f t="shared" si="85"/>
        <v>-1</v>
      </c>
      <c r="AE95" s="63">
        <v>434</v>
      </c>
      <c r="AF95" s="1">
        <f t="shared" si="86"/>
        <v>0</v>
      </c>
      <c r="AG95" s="206">
        <v>434</v>
      </c>
      <c r="AH95" s="1">
        <f t="shared" si="87"/>
        <v>1</v>
      </c>
      <c r="AI95" s="63">
        <v>433</v>
      </c>
      <c r="AJ95" s="1">
        <f t="shared" si="88"/>
        <v>0</v>
      </c>
      <c r="AK95" s="63">
        <v>433</v>
      </c>
      <c r="AL95" s="1">
        <f t="shared" si="89"/>
        <v>0</v>
      </c>
      <c r="AM95" s="63">
        <v>433</v>
      </c>
      <c r="AN95" s="1">
        <f t="shared" si="98"/>
        <v>1</v>
      </c>
      <c r="AO95" s="63">
        <v>432</v>
      </c>
      <c r="AP95" s="1">
        <f t="shared" si="97"/>
        <v>0</v>
      </c>
      <c r="AQ95" s="63">
        <v>432</v>
      </c>
      <c r="AR95" s="1">
        <f t="shared" si="104"/>
        <v>4</v>
      </c>
      <c r="AS95" s="63">
        <v>428</v>
      </c>
      <c r="AT95" s="1">
        <f t="shared" si="105"/>
        <v>9</v>
      </c>
      <c r="AU95" s="63">
        <v>419</v>
      </c>
      <c r="AV95" s="1">
        <f t="shared" si="99"/>
        <v>4</v>
      </c>
      <c r="AW95" s="94">
        <v>415</v>
      </c>
      <c r="AX95" s="1">
        <f t="shared" si="100"/>
        <v>9</v>
      </c>
      <c r="AY95" s="63">
        <v>406</v>
      </c>
      <c r="AZ95" s="1">
        <f t="shared" si="101"/>
        <v>3</v>
      </c>
      <c r="BA95" s="63">
        <v>403</v>
      </c>
      <c r="BB95" s="1">
        <f t="shared" si="106"/>
        <v>12</v>
      </c>
      <c r="BC95" s="77">
        <v>391</v>
      </c>
      <c r="BD95" s="1">
        <f t="shared" si="107"/>
        <v>6</v>
      </c>
      <c r="BE95" s="63">
        <v>385</v>
      </c>
      <c r="BF95" s="1">
        <f t="shared" si="108"/>
        <v>2</v>
      </c>
      <c r="BG95" s="1">
        <v>383</v>
      </c>
      <c r="BH95" s="1">
        <f t="shared" si="109"/>
        <v>5</v>
      </c>
      <c r="BI95" s="10">
        <v>378</v>
      </c>
      <c r="BJ95" s="1">
        <f t="shared" si="110"/>
        <v>5</v>
      </c>
      <c r="BK95" s="10">
        <v>373</v>
      </c>
      <c r="BL95" s="1">
        <f t="shared" si="111"/>
        <v>11</v>
      </c>
      <c r="BM95" s="10">
        <v>362</v>
      </c>
      <c r="BN95" s="1">
        <f t="shared" si="112"/>
        <v>8</v>
      </c>
      <c r="BO95" s="10">
        <v>354</v>
      </c>
      <c r="BP95" s="1">
        <f t="shared" si="112"/>
        <v>8</v>
      </c>
      <c r="BQ95" s="10">
        <v>346</v>
      </c>
      <c r="BR95" s="1">
        <f t="shared" si="102"/>
        <v>8</v>
      </c>
      <c r="BS95" s="10">
        <v>338</v>
      </c>
      <c r="BT95" s="1">
        <f t="shared" si="113"/>
        <v>17</v>
      </c>
      <c r="BU95" s="10">
        <v>321</v>
      </c>
      <c r="BV95" s="1">
        <f t="shared" si="113"/>
        <v>1</v>
      </c>
      <c r="BW95" s="1">
        <v>320</v>
      </c>
      <c r="BX95" s="3">
        <v>326</v>
      </c>
      <c r="BY95" s="3">
        <v>297</v>
      </c>
      <c r="BZ95" s="7"/>
      <c r="CA95" s="5">
        <f t="shared" si="103"/>
        <v>29</v>
      </c>
      <c r="CB95" s="2"/>
      <c r="CC95" s="2"/>
      <c r="CE95" t="s">
        <v>453</v>
      </c>
      <c r="CF95" s="1" t="s">
        <v>454</v>
      </c>
    </row>
    <row r="96" spans="1:84">
      <c r="A96" s="112">
        <f>(AL96+AN96+AP96+AR96)/((4*3))</f>
        <v>2.1666666666666665</v>
      </c>
      <c r="B96" s="1" t="s">
        <v>793</v>
      </c>
      <c r="C96" s="93" t="s">
        <v>96</v>
      </c>
      <c r="D96" s="159">
        <v>41832</v>
      </c>
      <c r="E96" s="141"/>
      <c r="F96" s="158">
        <f>$B$1-D96</f>
        <v>1450</v>
      </c>
      <c r="G96" s="92"/>
      <c r="H96" s="142" t="s">
        <v>1012</v>
      </c>
      <c r="I96" s="10">
        <v>1</v>
      </c>
      <c r="J96" s="92" t="s">
        <v>983</v>
      </c>
      <c r="K96" s="315">
        <v>63</v>
      </c>
      <c r="L96" s="1">
        <f t="shared" si="90"/>
        <v>2</v>
      </c>
      <c r="M96" s="311">
        <v>61</v>
      </c>
      <c r="N96" s="1">
        <f t="shared" si="91"/>
        <v>5</v>
      </c>
      <c r="O96" s="308">
        <v>56</v>
      </c>
      <c r="P96" s="1">
        <f t="shared" si="92"/>
        <v>1</v>
      </c>
      <c r="Q96" s="301">
        <v>55</v>
      </c>
      <c r="R96" s="1">
        <f t="shared" si="93"/>
        <v>1</v>
      </c>
      <c r="S96" s="290">
        <v>54</v>
      </c>
      <c r="T96" s="1">
        <f t="shared" si="94"/>
        <v>5</v>
      </c>
      <c r="U96" s="282">
        <v>49</v>
      </c>
      <c r="V96" s="1">
        <f t="shared" si="95"/>
        <v>1</v>
      </c>
      <c r="W96" s="77">
        <v>48</v>
      </c>
      <c r="X96" s="1">
        <f t="shared" si="96"/>
        <v>0</v>
      </c>
      <c r="Y96" s="265">
        <v>48</v>
      </c>
      <c r="Z96" s="1">
        <f t="shared" si="83"/>
        <v>5</v>
      </c>
      <c r="AA96" s="234">
        <v>43</v>
      </c>
      <c r="AB96" s="1">
        <f t="shared" si="84"/>
        <v>4</v>
      </c>
      <c r="AC96" s="227">
        <v>39</v>
      </c>
      <c r="AD96" s="1">
        <f t="shared" si="85"/>
        <v>6</v>
      </c>
      <c r="AE96" s="63">
        <v>33</v>
      </c>
      <c r="AF96" s="1">
        <f t="shared" si="86"/>
        <v>0</v>
      </c>
      <c r="AG96" s="206">
        <v>33</v>
      </c>
      <c r="AH96" s="1">
        <f t="shared" si="87"/>
        <v>5</v>
      </c>
      <c r="AI96" s="63">
        <v>28</v>
      </c>
      <c r="AJ96" s="1">
        <f t="shared" si="88"/>
        <v>2</v>
      </c>
      <c r="AK96" s="63">
        <v>26</v>
      </c>
      <c r="AL96" s="1">
        <f t="shared" si="89"/>
        <v>0</v>
      </c>
      <c r="AM96" s="63">
        <v>26</v>
      </c>
      <c r="AN96" s="1">
        <f t="shared" si="98"/>
        <v>9</v>
      </c>
      <c r="AO96" s="63">
        <v>17</v>
      </c>
      <c r="AP96" s="1">
        <f t="shared" si="97"/>
        <v>3</v>
      </c>
      <c r="AQ96" s="63">
        <v>14</v>
      </c>
      <c r="AR96" s="1">
        <f t="shared" ref="AR96" si="114">AQ96-AS96</f>
        <v>14</v>
      </c>
      <c r="AS96" s="88">
        <v>0</v>
      </c>
      <c r="AT96" s="84"/>
      <c r="AU96" s="88"/>
      <c r="AV96" s="84"/>
      <c r="AW96" s="98"/>
      <c r="AX96" s="84"/>
      <c r="AY96" s="88"/>
      <c r="AZ96" s="84"/>
      <c r="BA96" s="88"/>
      <c r="BB96" s="84"/>
      <c r="BC96" s="83"/>
      <c r="BD96" s="84"/>
      <c r="BE96" s="88"/>
      <c r="BF96" s="84"/>
      <c r="BG96" s="84"/>
      <c r="BH96" s="84"/>
      <c r="BI96" s="84"/>
      <c r="BJ96" s="84"/>
      <c r="BK96" s="84"/>
      <c r="BL96" s="84"/>
      <c r="BM96" s="84"/>
      <c r="BN96" s="84"/>
      <c r="BO96" s="84"/>
      <c r="BP96" s="84"/>
      <c r="BQ96" s="84"/>
      <c r="BR96" s="84"/>
      <c r="BS96" s="84"/>
      <c r="BT96" s="84"/>
      <c r="BU96" s="84"/>
      <c r="BV96" s="84"/>
      <c r="BW96" s="84"/>
      <c r="BX96" s="89"/>
      <c r="BY96" s="89"/>
      <c r="BZ96" s="7"/>
      <c r="CA96" s="5">
        <f t="shared" ref="CA96" si="115">BX96-BY96+BZ96</f>
        <v>0</v>
      </c>
      <c r="CB96" s="2"/>
      <c r="CC96" s="2"/>
      <c r="CE96" t="s">
        <v>453</v>
      </c>
      <c r="CF96" s="1" t="s">
        <v>454</v>
      </c>
    </row>
    <row r="97" spans="1:84">
      <c r="A97" s="112">
        <f>(AL97+AN97+AP97+AR97+AT97+AV97)/((5*3))</f>
        <v>3.2666666666666666</v>
      </c>
      <c r="B97" s="1" t="s">
        <v>801</v>
      </c>
      <c r="C97" s="1" t="s">
        <v>96</v>
      </c>
      <c r="D97" s="159">
        <v>41597</v>
      </c>
      <c r="E97" s="141"/>
      <c r="F97" s="158">
        <f>$B$1-D97</f>
        <v>1685</v>
      </c>
      <c r="H97" s="138" t="s">
        <v>1007</v>
      </c>
      <c r="I97" s="1">
        <v>1</v>
      </c>
      <c r="J97" s="92" t="s">
        <v>961</v>
      </c>
      <c r="K97" s="315">
        <v>121</v>
      </c>
      <c r="L97" s="1">
        <f t="shared" si="90"/>
        <v>0</v>
      </c>
      <c r="M97" s="311">
        <v>121</v>
      </c>
      <c r="N97" s="1">
        <f t="shared" si="91"/>
        <v>7</v>
      </c>
      <c r="O97" s="308">
        <v>114</v>
      </c>
      <c r="P97" s="1">
        <f t="shared" si="92"/>
        <v>3</v>
      </c>
      <c r="Q97" s="301">
        <v>111</v>
      </c>
      <c r="R97" s="1">
        <f t="shared" si="93"/>
        <v>5</v>
      </c>
      <c r="S97" s="290">
        <v>106</v>
      </c>
      <c r="T97" s="1">
        <f t="shared" si="94"/>
        <v>7</v>
      </c>
      <c r="U97" s="282">
        <v>99</v>
      </c>
      <c r="V97" s="1">
        <f t="shared" si="95"/>
        <v>6</v>
      </c>
      <c r="W97" s="77">
        <v>93</v>
      </c>
      <c r="X97" s="1">
        <f t="shared" si="96"/>
        <v>4</v>
      </c>
      <c r="Y97" s="265">
        <v>89</v>
      </c>
      <c r="Z97" s="1">
        <f t="shared" si="83"/>
        <v>6</v>
      </c>
      <c r="AA97" s="234">
        <v>83</v>
      </c>
      <c r="AB97" s="1">
        <f t="shared" si="84"/>
        <v>4</v>
      </c>
      <c r="AC97" s="227">
        <v>79</v>
      </c>
      <c r="AD97" s="1">
        <f t="shared" si="85"/>
        <v>9</v>
      </c>
      <c r="AE97" s="63">
        <v>70</v>
      </c>
      <c r="AF97" s="1">
        <f t="shared" si="86"/>
        <v>10</v>
      </c>
      <c r="AG97" s="206">
        <v>60</v>
      </c>
      <c r="AH97" s="1">
        <f t="shared" si="87"/>
        <v>6</v>
      </c>
      <c r="AI97" s="63">
        <v>54</v>
      </c>
      <c r="AJ97" s="1">
        <f t="shared" si="88"/>
        <v>5</v>
      </c>
      <c r="AK97" s="63">
        <v>49</v>
      </c>
      <c r="AL97" s="1">
        <f t="shared" si="89"/>
        <v>12</v>
      </c>
      <c r="AM97" s="63">
        <v>37</v>
      </c>
      <c r="AN97" s="1">
        <f t="shared" si="98"/>
        <v>9</v>
      </c>
      <c r="AO97" s="63">
        <v>28</v>
      </c>
      <c r="AP97" s="1">
        <f t="shared" si="97"/>
        <v>5</v>
      </c>
      <c r="AQ97" s="63">
        <v>23</v>
      </c>
      <c r="AR97" s="1">
        <f t="shared" si="104"/>
        <v>4</v>
      </c>
      <c r="AS97" s="63">
        <v>19</v>
      </c>
      <c r="AT97" s="1">
        <f t="shared" si="105"/>
        <v>8</v>
      </c>
      <c r="AU97" s="63">
        <v>11</v>
      </c>
      <c r="AV97" s="1">
        <f t="shared" si="99"/>
        <v>11</v>
      </c>
      <c r="AW97" s="84">
        <v>0</v>
      </c>
      <c r="AX97" s="84"/>
      <c r="AY97" s="84"/>
      <c r="AZ97" s="84"/>
      <c r="BA97" s="84"/>
      <c r="BB97" s="84"/>
      <c r="BC97" s="91"/>
      <c r="BD97" s="84"/>
      <c r="BE97" s="84"/>
      <c r="BF97" s="84"/>
      <c r="BG97" s="84"/>
      <c r="BH97" s="84"/>
      <c r="BI97" s="84"/>
      <c r="BJ97" s="84"/>
      <c r="BK97" s="84"/>
      <c r="BL97" s="84"/>
      <c r="BM97" s="84"/>
      <c r="BN97" s="84"/>
      <c r="BO97" s="84"/>
      <c r="BP97" s="84"/>
      <c r="BQ97" s="84"/>
      <c r="BR97" s="84"/>
      <c r="BS97" s="84"/>
      <c r="BT97" s="84"/>
      <c r="BU97" s="84"/>
      <c r="BV97" s="84"/>
      <c r="BW97" s="84"/>
      <c r="BX97" s="89"/>
      <c r="BY97" s="89"/>
      <c r="BZ97" s="7"/>
      <c r="CA97" s="5"/>
      <c r="CB97" s="2"/>
      <c r="CC97" s="2"/>
      <c r="CE97"/>
    </row>
    <row r="98" spans="1:84">
      <c r="B98" s="1" t="s">
        <v>795</v>
      </c>
      <c r="C98" s="1" t="s">
        <v>100</v>
      </c>
      <c r="D98" s="171">
        <v>40528</v>
      </c>
      <c r="E98" s="166">
        <v>41192</v>
      </c>
      <c r="F98" s="165">
        <f>E98-D98</f>
        <v>664</v>
      </c>
      <c r="H98" s="87" t="s">
        <v>1006</v>
      </c>
      <c r="I98" s="8">
        <v>0</v>
      </c>
      <c r="J98" s="8" t="s">
        <v>794</v>
      </c>
      <c r="K98" s="315">
        <v>11</v>
      </c>
      <c r="L98" s="1">
        <f t="shared" si="90"/>
        <v>0</v>
      </c>
      <c r="M98" s="311">
        <v>11</v>
      </c>
      <c r="N98" s="1">
        <f t="shared" si="91"/>
        <v>0</v>
      </c>
      <c r="O98" s="308">
        <v>11</v>
      </c>
      <c r="P98" s="1">
        <f t="shared" si="92"/>
        <v>0</v>
      </c>
      <c r="Q98" s="301">
        <v>11</v>
      </c>
      <c r="R98" s="1">
        <f t="shared" si="93"/>
        <v>0</v>
      </c>
      <c r="S98" s="290">
        <v>11</v>
      </c>
      <c r="T98" s="1">
        <f t="shared" si="94"/>
        <v>0</v>
      </c>
      <c r="U98" s="282">
        <v>11</v>
      </c>
      <c r="V98" s="1">
        <f t="shared" si="95"/>
        <v>0</v>
      </c>
      <c r="W98" s="77">
        <v>11</v>
      </c>
      <c r="X98" s="1">
        <f t="shared" si="96"/>
        <v>0</v>
      </c>
      <c r="Y98" s="265">
        <v>11</v>
      </c>
      <c r="Z98" s="1">
        <f t="shared" si="83"/>
        <v>0</v>
      </c>
      <c r="AA98" s="234">
        <v>11</v>
      </c>
      <c r="AB98" s="1">
        <f t="shared" si="84"/>
        <v>0</v>
      </c>
      <c r="AC98" s="227">
        <v>11</v>
      </c>
      <c r="AD98" s="1">
        <f t="shared" si="85"/>
        <v>0</v>
      </c>
      <c r="AE98" s="63">
        <v>11</v>
      </c>
      <c r="AF98" s="1">
        <f t="shared" si="86"/>
        <v>0</v>
      </c>
      <c r="AG98" s="206">
        <v>11</v>
      </c>
      <c r="AH98" s="1">
        <f t="shared" si="87"/>
        <v>0</v>
      </c>
      <c r="AI98" s="63">
        <v>11</v>
      </c>
      <c r="AJ98" s="1">
        <f t="shared" si="88"/>
        <v>0</v>
      </c>
      <c r="AK98" s="63">
        <v>11</v>
      </c>
      <c r="AL98" s="1">
        <f t="shared" si="89"/>
        <v>0</v>
      </c>
      <c r="AM98" s="63">
        <v>11</v>
      </c>
      <c r="AN98" s="1">
        <f t="shared" si="98"/>
        <v>0</v>
      </c>
      <c r="AO98" s="63">
        <v>11</v>
      </c>
      <c r="AP98" s="1">
        <f t="shared" si="97"/>
        <v>0</v>
      </c>
      <c r="AQ98" s="63">
        <v>11</v>
      </c>
      <c r="AR98" s="1">
        <f t="shared" si="104"/>
        <v>0</v>
      </c>
      <c r="AS98" s="63">
        <v>11</v>
      </c>
      <c r="AT98" s="1">
        <f t="shared" si="105"/>
        <v>0</v>
      </c>
      <c r="AU98" s="63">
        <v>11</v>
      </c>
      <c r="AV98" s="1">
        <f t="shared" si="99"/>
        <v>0</v>
      </c>
      <c r="AW98" s="94">
        <v>11</v>
      </c>
      <c r="AX98" s="1">
        <f t="shared" si="100"/>
        <v>0</v>
      </c>
      <c r="AY98" s="63">
        <v>11</v>
      </c>
      <c r="AZ98" s="1">
        <f t="shared" si="101"/>
        <v>0</v>
      </c>
      <c r="BA98" s="63">
        <v>11</v>
      </c>
      <c r="BB98" s="1">
        <f t="shared" si="106"/>
        <v>0</v>
      </c>
      <c r="BC98" s="77">
        <v>11</v>
      </c>
      <c r="BD98" s="1">
        <f t="shared" si="107"/>
        <v>0</v>
      </c>
      <c r="BE98" s="63">
        <v>11</v>
      </c>
      <c r="BF98" s="1">
        <f t="shared" si="108"/>
        <v>1</v>
      </c>
      <c r="BG98" s="1">
        <v>10</v>
      </c>
      <c r="BH98" s="1">
        <f t="shared" si="109"/>
        <v>0</v>
      </c>
      <c r="BI98" s="10">
        <v>10</v>
      </c>
      <c r="BJ98" s="1">
        <f t="shared" si="110"/>
        <v>0</v>
      </c>
      <c r="BK98" s="10">
        <v>10</v>
      </c>
      <c r="BL98" s="1">
        <f t="shared" si="111"/>
        <v>0</v>
      </c>
      <c r="BM98" s="10">
        <v>10</v>
      </c>
      <c r="BN98" s="1">
        <f t="shared" si="112"/>
        <v>0</v>
      </c>
      <c r="BO98" s="10">
        <v>10</v>
      </c>
      <c r="BP98" s="1">
        <f t="shared" si="112"/>
        <v>3</v>
      </c>
      <c r="BQ98" s="10">
        <v>7</v>
      </c>
      <c r="BR98" s="1">
        <f t="shared" si="102"/>
        <v>5</v>
      </c>
      <c r="BS98" s="10">
        <v>2</v>
      </c>
      <c r="BT98" s="1">
        <f t="shared" si="113"/>
        <v>2</v>
      </c>
      <c r="BU98" s="38">
        <v>0</v>
      </c>
      <c r="BV98" s="38"/>
      <c r="BW98" s="38"/>
      <c r="BX98" s="43"/>
      <c r="BY98" s="43"/>
      <c r="BZ98" s="7"/>
      <c r="CA98" s="5"/>
      <c r="CB98" s="2"/>
      <c r="CC98" s="2"/>
      <c r="CE98"/>
    </row>
    <row r="99" spans="1:84">
      <c r="A99" s="112">
        <f>(AL99+AN99+AP99+AR99)/((4*1))</f>
        <v>0</v>
      </c>
      <c r="B99" s="1" t="s">
        <v>799</v>
      </c>
      <c r="C99" s="1" t="s">
        <v>96</v>
      </c>
      <c r="D99" s="159">
        <v>42354</v>
      </c>
      <c r="E99" s="141"/>
      <c r="F99" s="158">
        <f>$B$1-D99</f>
        <v>928</v>
      </c>
      <c r="H99" s="1" t="s">
        <v>1006</v>
      </c>
      <c r="I99" s="1">
        <v>1</v>
      </c>
      <c r="J99" s="1" t="s">
        <v>1207</v>
      </c>
      <c r="K99" s="315">
        <v>16</v>
      </c>
      <c r="L99" s="1">
        <f t="shared" si="90"/>
        <v>0</v>
      </c>
      <c r="M99" s="311">
        <v>16</v>
      </c>
      <c r="N99" s="1">
        <f t="shared" si="91"/>
        <v>0</v>
      </c>
      <c r="O99" s="308">
        <v>16</v>
      </c>
      <c r="P99" s="1">
        <f t="shared" si="92"/>
        <v>2</v>
      </c>
      <c r="Q99" s="301">
        <v>14</v>
      </c>
      <c r="R99" s="1">
        <f t="shared" si="93"/>
        <v>0</v>
      </c>
      <c r="S99" s="290">
        <v>14</v>
      </c>
      <c r="T99" s="1">
        <f t="shared" si="94"/>
        <v>0</v>
      </c>
      <c r="U99" s="282">
        <v>14</v>
      </c>
      <c r="V99" s="1">
        <f t="shared" si="95"/>
        <v>1</v>
      </c>
      <c r="W99" s="77">
        <v>13</v>
      </c>
      <c r="X99" s="1">
        <f t="shared" si="96"/>
        <v>0</v>
      </c>
      <c r="Y99" s="265">
        <v>13</v>
      </c>
      <c r="Z99" s="1">
        <f t="shared" si="83"/>
        <v>1</v>
      </c>
      <c r="AA99" s="234">
        <v>12</v>
      </c>
      <c r="AB99" s="1">
        <f t="shared" si="84"/>
        <v>1</v>
      </c>
      <c r="AC99" s="227">
        <v>11</v>
      </c>
      <c r="AD99" s="1">
        <f t="shared" si="85"/>
        <v>10</v>
      </c>
      <c r="AE99" s="63">
        <v>1</v>
      </c>
      <c r="AF99" s="1">
        <f t="shared" ref="AF99:AF100" si="116">AE99-AG99</f>
        <v>1</v>
      </c>
      <c r="AG99" s="224">
        <v>0</v>
      </c>
      <c r="AH99" s="84"/>
      <c r="AI99" s="88"/>
      <c r="AJ99" s="84"/>
      <c r="AK99" s="84"/>
      <c r="AL99" s="84"/>
      <c r="AM99" s="84"/>
      <c r="AN99" s="84"/>
      <c r="AO99" s="84"/>
      <c r="AP99" s="84"/>
      <c r="AQ99" s="84"/>
      <c r="AR99" s="84"/>
      <c r="AS99" s="84"/>
      <c r="AT99" s="84"/>
      <c r="AU99" s="84"/>
      <c r="AV99" s="84"/>
      <c r="AW99" s="84"/>
      <c r="AX99" s="84"/>
      <c r="AY99" s="84"/>
      <c r="AZ99" s="84"/>
      <c r="BA99" s="84"/>
      <c r="BB99" s="84"/>
      <c r="BC99" s="91"/>
      <c r="BD99" s="84"/>
      <c r="BE99" s="84"/>
      <c r="BF99" s="84"/>
      <c r="BG99" s="84"/>
      <c r="BH99" s="84"/>
      <c r="BI99" s="84"/>
      <c r="BJ99" s="84"/>
      <c r="BK99" s="84"/>
      <c r="BL99" s="84"/>
      <c r="BM99" s="84"/>
      <c r="BN99" s="84"/>
      <c r="BO99" s="84"/>
      <c r="BP99" s="84"/>
      <c r="BQ99" s="84"/>
      <c r="BR99" s="84"/>
      <c r="BS99" s="84"/>
      <c r="BT99" s="84"/>
      <c r="BU99" s="84"/>
      <c r="BV99" s="84"/>
      <c r="BW99" s="84"/>
      <c r="BX99" s="89"/>
      <c r="BY99" s="89"/>
      <c r="BZ99" s="7"/>
      <c r="CA99" s="5"/>
      <c r="CB99" s="2"/>
      <c r="CC99" s="2"/>
      <c r="CE99"/>
    </row>
    <row r="100" spans="1:84">
      <c r="A100" s="60">
        <f>(X100+Z100+AB100+AD100+AF100+AH100+AJ100+AL100+AN100+AP100+AR100+AT100+AV100+AX100+AZ100+BB100+BD100+BF100+BH100+BJ100+BL100+BN100+BP100+BR100+BT100+BV100)/((25*3)+1.5)</f>
        <v>1.3594771241830066</v>
      </c>
      <c r="B100" s="1" t="s">
        <v>796</v>
      </c>
      <c r="C100" s="1" t="s">
        <v>97</v>
      </c>
      <c r="D100" s="160">
        <v>38331</v>
      </c>
      <c r="E100" s="142"/>
      <c r="F100" s="158">
        <f>$B$1-D100</f>
        <v>4951</v>
      </c>
      <c r="H100" s="111" t="s">
        <v>1010</v>
      </c>
      <c r="I100" s="1">
        <v>1</v>
      </c>
      <c r="J100" s="1" t="s">
        <v>235</v>
      </c>
      <c r="K100" s="315">
        <v>247</v>
      </c>
      <c r="L100" s="1">
        <f t="shared" si="90"/>
        <v>0</v>
      </c>
      <c r="M100" s="311">
        <v>247</v>
      </c>
      <c r="N100" s="1">
        <f t="shared" si="91"/>
        <v>3</v>
      </c>
      <c r="O100" s="308">
        <v>244</v>
      </c>
      <c r="P100" s="1">
        <f t="shared" si="92"/>
        <v>7</v>
      </c>
      <c r="Q100" s="301">
        <v>237</v>
      </c>
      <c r="R100" s="1">
        <f t="shared" si="93"/>
        <v>2</v>
      </c>
      <c r="S100" s="290">
        <v>235</v>
      </c>
      <c r="T100" s="1">
        <f t="shared" si="94"/>
        <v>12</v>
      </c>
      <c r="U100" s="282">
        <v>223</v>
      </c>
      <c r="V100" s="1">
        <f t="shared" si="95"/>
        <v>1</v>
      </c>
      <c r="W100" s="77">
        <v>222</v>
      </c>
      <c r="X100" s="1">
        <f t="shared" si="96"/>
        <v>2</v>
      </c>
      <c r="Y100" s="265">
        <v>220</v>
      </c>
      <c r="Z100" s="1">
        <f t="shared" si="83"/>
        <v>15</v>
      </c>
      <c r="AA100" s="234">
        <v>205</v>
      </c>
      <c r="AB100" s="1">
        <f t="shared" si="84"/>
        <v>5</v>
      </c>
      <c r="AC100" s="227">
        <v>200</v>
      </c>
      <c r="AD100" s="1">
        <f t="shared" si="85"/>
        <v>1</v>
      </c>
      <c r="AE100" s="63">
        <v>199</v>
      </c>
      <c r="AF100" s="1">
        <f t="shared" si="116"/>
        <v>5</v>
      </c>
      <c r="AG100" s="206">
        <v>194</v>
      </c>
      <c r="AH100" s="1">
        <f t="shared" ref="AH100" si="117">AG100-AI100</f>
        <v>3</v>
      </c>
      <c r="AI100" s="63">
        <v>191</v>
      </c>
      <c r="AJ100" s="1">
        <f t="shared" ref="AJ100" si="118">AI100-AK100</f>
        <v>3</v>
      </c>
      <c r="AK100" s="63">
        <v>188</v>
      </c>
      <c r="AL100" s="1">
        <f t="shared" ref="AL100" si="119">AK100-AM100</f>
        <v>6</v>
      </c>
      <c r="AM100" s="63">
        <v>182</v>
      </c>
      <c r="AN100" s="1">
        <f t="shared" ref="AN100" si="120">AM100-AO100</f>
        <v>5</v>
      </c>
      <c r="AO100" s="63">
        <v>177</v>
      </c>
      <c r="AP100" s="1">
        <f t="shared" ref="AP100" si="121">AO100-AQ100</f>
        <v>3</v>
      </c>
      <c r="AQ100" s="63">
        <v>174</v>
      </c>
      <c r="AR100" s="1">
        <f t="shared" ref="AR100" si="122">AQ100-AS100</f>
        <v>4</v>
      </c>
      <c r="AS100" s="63">
        <v>170</v>
      </c>
      <c r="AT100" s="1">
        <f t="shared" ref="AT100" si="123">AS100-AU100</f>
        <v>4</v>
      </c>
      <c r="AU100" s="63">
        <v>166</v>
      </c>
      <c r="AV100" s="1">
        <f t="shared" ref="AV100" si="124">AU100-AW100</f>
        <v>3</v>
      </c>
      <c r="AW100" s="94">
        <v>163</v>
      </c>
      <c r="AX100" s="1">
        <f t="shared" ref="AX100" si="125">AW100-AY100</f>
        <v>5</v>
      </c>
      <c r="AY100" s="63">
        <v>158</v>
      </c>
      <c r="AZ100" s="1">
        <f t="shared" ref="AZ100" si="126">AY100-BA100</f>
        <v>1</v>
      </c>
      <c r="BA100" s="63">
        <v>157</v>
      </c>
      <c r="BB100" s="1">
        <f t="shared" ref="BB100" si="127">BA100-BC100</f>
        <v>3</v>
      </c>
      <c r="BC100" s="77">
        <v>154</v>
      </c>
      <c r="BD100" s="1">
        <f t="shared" ref="BD100" si="128">BC100-BE100</f>
        <v>-1</v>
      </c>
      <c r="BE100" s="63">
        <v>155</v>
      </c>
      <c r="BF100" s="1">
        <f t="shared" ref="BF100" si="129">BE100-BG100</f>
        <v>8</v>
      </c>
      <c r="BG100" s="1">
        <v>147</v>
      </c>
      <c r="BH100" s="1">
        <f t="shared" ref="BH100" si="130">BG100-BI100</f>
        <v>1</v>
      </c>
      <c r="BI100" s="10">
        <v>146</v>
      </c>
      <c r="BJ100" s="1">
        <f t="shared" ref="BJ100" si="131">BI100-BK100</f>
        <v>6</v>
      </c>
      <c r="BK100" s="10">
        <v>140</v>
      </c>
      <c r="BL100" s="1">
        <f t="shared" ref="BL100" si="132">BK100-BM100</f>
        <v>5</v>
      </c>
      <c r="BM100" s="10">
        <v>135</v>
      </c>
      <c r="BN100" s="1">
        <f t="shared" ref="BN100" si="133">BM100-BO100</f>
        <v>3</v>
      </c>
      <c r="BO100" s="10">
        <v>132</v>
      </c>
      <c r="BP100" s="1">
        <f t="shared" ref="BP100" si="134">BO100-BQ100</f>
        <v>6</v>
      </c>
      <c r="BQ100" s="10">
        <v>126</v>
      </c>
      <c r="BR100" s="1">
        <f t="shared" ref="BR100" si="135">BQ100-BS100</f>
        <v>4</v>
      </c>
      <c r="BS100" s="10">
        <v>122</v>
      </c>
      <c r="BT100" s="1">
        <f t="shared" ref="BT100" si="136">BS100-BU100</f>
        <v>3</v>
      </c>
      <c r="BU100" s="10">
        <v>119</v>
      </c>
      <c r="BV100" s="1">
        <f t="shared" ref="BV100" si="137">BU100-BW100</f>
        <v>1</v>
      </c>
      <c r="BW100" s="1">
        <v>118</v>
      </c>
      <c r="BX100" s="3">
        <v>119</v>
      </c>
      <c r="BY100" s="3">
        <v>115</v>
      </c>
      <c r="BZ100" s="7"/>
      <c r="CA100" s="5">
        <f t="shared" ref="CA100" si="138">BX100-BY100+BZ100</f>
        <v>4</v>
      </c>
      <c r="CB100" s="2"/>
      <c r="CC100" s="2"/>
      <c r="CE100" t="s">
        <v>455</v>
      </c>
      <c r="CF100" s="1" t="s">
        <v>456</v>
      </c>
    </row>
    <row r="101" spans="1:84">
      <c r="B101" s="1" t="s">
        <v>801</v>
      </c>
      <c r="C101" s="1" t="s">
        <v>60</v>
      </c>
      <c r="D101" s="136"/>
      <c r="E101" s="136"/>
      <c r="F101" s="136"/>
      <c r="I101" s="38" t="s">
        <v>60</v>
      </c>
      <c r="J101" s="44" t="s">
        <v>1358</v>
      </c>
      <c r="K101" s="294">
        <v>2</v>
      </c>
      <c r="L101" s="136"/>
      <c r="M101" s="294"/>
      <c r="N101" s="136"/>
      <c r="O101" s="294"/>
      <c r="P101" s="136"/>
      <c r="Q101" s="294"/>
      <c r="R101" s="136"/>
      <c r="S101" s="136"/>
      <c r="T101" s="136"/>
      <c r="U101" s="136"/>
      <c r="V101" s="136"/>
      <c r="W101" s="136"/>
      <c r="X101" s="136"/>
      <c r="Y101" s="136"/>
      <c r="Z101" s="136"/>
      <c r="AA101" s="136"/>
      <c r="AB101" s="136"/>
      <c r="AC101" s="136"/>
      <c r="AD101" s="136"/>
      <c r="AE101" s="107"/>
      <c r="AF101" s="136"/>
      <c r="AG101" s="107"/>
      <c r="AH101" s="136"/>
      <c r="AI101" s="107"/>
      <c r="AJ101" s="136"/>
      <c r="AK101" s="107"/>
      <c r="AL101" s="136"/>
      <c r="AM101" s="107"/>
      <c r="AN101" s="44"/>
      <c r="AO101" s="107"/>
      <c r="AP101" s="44"/>
      <c r="AQ101" s="44"/>
      <c r="AR101" s="44"/>
      <c r="AS101" s="44"/>
      <c r="AT101" s="44"/>
      <c r="AU101" s="44"/>
      <c r="AV101" s="44"/>
      <c r="AW101" s="44"/>
      <c r="AX101" s="44"/>
      <c r="AY101" s="44"/>
      <c r="AZ101" s="44"/>
      <c r="BA101" s="44"/>
      <c r="BB101" s="44"/>
      <c r="BC101" s="78"/>
      <c r="BD101" s="44"/>
      <c r="BE101" s="44"/>
      <c r="BF101" s="44"/>
      <c r="BG101" s="44"/>
      <c r="BH101" s="44"/>
      <c r="BI101" s="44"/>
      <c r="BJ101" s="44"/>
      <c r="BK101" s="44"/>
      <c r="BL101" s="44"/>
      <c r="BM101" s="44"/>
      <c r="BN101" s="44"/>
      <c r="BO101" s="44"/>
      <c r="BP101" s="44"/>
      <c r="BQ101" s="44"/>
      <c r="BR101" s="44"/>
      <c r="BS101" s="44"/>
      <c r="BT101" s="44"/>
      <c r="BU101" s="44"/>
      <c r="BV101" s="44"/>
      <c r="BW101" s="44"/>
      <c r="BX101" s="45"/>
      <c r="BY101" s="45"/>
      <c r="BZ101" s="7"/>
      <c r="CA101" s="5"/>
      <c r="CB101" s="2"/>
      <c r="CC101" s="2"/>
      <c r="CE101"/>
    </row>
    <row r="102" spans="1:84">
      <c r="B102" s="1" t="s">
        <v>797</v>
      </c>
      <c r="C102" s="1" t="s">
        <v>100</v>
      </c>
      <c r="D102" s="171">
        <v>38688</v>
      </c>
      <c r="E102" s="166">
        <v>40527</v>
      </c>
      <c r="F102" s="165">
        <f>E102-D102</f>
        <v>1839</v>
      </c>
      <c r="H102" s="87" t="s">
        <v>1006</v>
      </c>
      <c r="I102" s="8">
        <v>0</v>
      </c>
      <c r="J102" s="8" t="s">
        <v>270</v>
      </c>
      <c r="K102" s="315">
        <v>46</v>
      </c>
      <c r="L102" s="1">
        <f t="shared" ref="L102:L108" si="139">K102-M102</f>
        <v>0</v>
      </c>
      <c r="M102" s="311">
        <v>46</v>
      </c>
      <c r="N102" s="1">
        <f t="shared" si="91"/>
        <v>0</v>
      </c>
      <c r="O102" s="308">
        <v>46</v>
      </c>
      <c r="P102" s="1">
        <f t="shared" si="92"/>
        <v>0</v>
      </c>
      <c r="Q102" s="301">
        <v>46</v>
      </c>
      <c r="R102" s="1">
        <f t="shared" si="93"/>
        <v>0</v>
      </c>
      <c r="S102" s="290">
        <v>46</v>
      </c>
      <c r="T102" s="1">
        <f t="shared" si="94"/>
        <v>0</v>
      </c>
      <c r="U102" s="282">
        <v>46</v>
      </c>
      <c r="V102" s="1">
        <f t="shared" si="95"/>
        <v>0</v>
      </c>
      <c r="W102" s="77">
        <v>46</v>
      </c>
      <c r="X102" s="1">
        <f t="shared" si="96"/>
        <v>0</v>
      </c>
      <c r="Y102" s="265">
        <v>46</v>
      </c>
      <c r="Z102" s="1">
        <f t="shared" si="83"/>
        <v>0</v>
      </c>
      <c r="AA102" s="234">
        <v>46</v>
      </c>
      <c r="AB102" s="1">
        <f t="shared" si="84"/>
        <v>0</v>
      </c>
      <c r="AC102" s="227">
        <v>46</v>
      </c>
      <c r="AD102" s="1">
        <f t="shared" si="85"/>
        <v>0</v>
      </c>
      <c r="AE102" s="63">
        <v>46</v>
      </c>
      <c r="AF102" s="1">
        <f t="shared" si="86"/>
        <v>0</v>
      </c>
      <c r="AG102" s="206">
        <v>46</v>
      </c>
      <c r="AH102" s="1">
        <f t="shared" si="87"/>
        <v>0</v>
      </c>
      <c r="AI102" s="63">
        <v>46</v>
      </c>
      <c r="AJ102" s="1">
        <f t="shared" si="88"/>
        <v>0</v>
      </c>
      <c r="AK102" s="63">
        <v>46</v>
      </c>
      <c r="AL102" s="1">
        <f t="shared" si="89"/>
        <v>0</v>
      </c>
      <c r="AM102" s="63">
        <v>46</v>
      </c>
      <c r="AN102" s="1">
        <f t="shared" si="98"/>
        <v>0</v>
      </c>
      <c r="AO102" s="63">
        <v>46</v>
      </c>
      <c r="AP102" s="1">
        <f t="shared" si="97"/>
        <v>0</v>
      </c>
      <c r="AQ102" s="63">
        <v>46</v>
      </c>
      <c r="AR102" s="1">
        <f t="shared" si="104"/>
        <v>0</v>
      </c>
      <c r="AS102" s="63">
        <v>46</v>
      </c>
      <c r="AT102" s="1">
        <f t="shared" si="105"/>
        <v>0</v>
      </c>
      <c r="AU102" s="63">
        <v>46</v>
      </c>
      <c r="AV102" s="1">
        <f t="shared" si="99"/>
        <v>0</v>
      </c>
      <c r="AW102" s="94">
        <v>46</v>
      </c>
      <c r="AX102" s="1">
        <f t="shared" si="100"/>
        <v>0</v>
      </c>
      <c r="AY102" s="63">
        <v>46</v>
      </c>
      <c r="AZ102" s="1">
        <f t="shared" si="101"/>
        <v>0</v>
      </c>
      <c r="BA102" s="63">
        <v>46</v>
      </c>
      <c r="BB102" s="1">
        <f t="shared" si="106"/>
        <v>-1</v>
      </c>
      <c r="BC102" s="77">
        <v>47</v>
      </c>
      <c r="BD102" s="1">
        <f t="shared" si="107"/>
        <v>0</v>
      </c>
      <c r="BE102" s="63">
        <v>47</v>
      </c>
      <c r="BF102" s="1">
        <f t="shared" si="108"/>
        <v>0</v>
      </c>
      <c r="BG102" s="1">
        <v>47</v>
      </c>
      <c r="BH102" s="1">
        <f t="shared" si="109"/>
        <v>0</v>
      </c>
      <c r="BI102" s="10">
        <v>47</v>
      </c>
      <c r="BJ102" s="1">
        <f t="shared" si="110"/>
        <v>0</v>
      </c>
      <c r="BK102" s="10">
        <v>47</v>
      </c>
      <c r="BL102" s="1">
        <f t="shared" si="111"/>
        <v>0</v>
      </c>
      <c r="BM102" s="10">
        <v>47</v>
      </c>
      <c r="BN102" s="1">
        <f t="shared" si="112"/>
        <v>0</v>
      </c>
      <c r="BO102" s="10">
        <v>47</v>
      </c>
      <c r="BP102" s="1">
        <f t="shared" si="112"/>
        <v>1</v>
      </c>
      <c r="BQ102" s="10">
        <v>46</v>
      </c>
      <c r="BR102" s="1">
        <f t="shared" si="102"/>
        <v>0</v>
      </c>
      <c r="BS102" s="10">
        <v>46</v>
      </c>
      <c r="BT102" s="1">
        <f t="shared" si="113"/>
        <v>0</v>
      </c>
      <c r="BU102" s="10">
        <v>46</v>
      </c>
      <c r="BV102" s="1">
        <f t="shared" si="113"/>
        <v>0</v>
      </c>
      <c r="BW102" s="1">
        <v>46</v>
      </c>
      <c r="BX102" s="3">
        <v>55</v>
      </c>
      <c r="BY102" s="3">
        <v>42</v>
      </c>
      <c r="BZ102" s="7"/>
      <c r="CA102" s="5">
        <f t="shared" si="103"/>
        <v>13</v>
      </c>
      <c r="CB102" s="2"/>
      <c r="CC102" s="2"/>
      <c r="CE102" t="s">
        <v>457</v>
      </c>
      <c r="CF102" s="1" t="s">
        <v>458</v>
      </c>
    </row>
    <row r="103" spans="1:84">
      <c r="B103" s="1" t="s">
        <v>798</v>
      </c>
      <c r="C103" s="1" t="s">
        <v>100</v>
      </c>
      <c r="D103" s="166">
        <v>36106</v>
      </c>
      <c r="E103" s="157">
        <v>39722</v>
      </c>
      <c r="F103" s="165">
        <f>E103-D103</f>
        <v>3616</v>
      </c>
      <c r="H103" s="87" t="s">
        <v>1006</v>
      </c>
      <c r="I103" s="8">
        <v>0</v>
      </c>
      <c r="J103" s="8" t="s">
        <v>237</v>
      </c>
      <c r="K103" s="315">
        <v>125</v>
      </c>
      <c r="L103" s="1">
        <f t="shared" si="139"/>
        <v>0</v>
      </c>
      <c r="M103" s="311">
        <v>125</v>
      </c>
      <c r="N103" s="1">
        <f t="shared" si="91"/>
        <v>0</v>
      </c>
      <c r="O103" s="308">
        <v>125</v>
      </c>
      <c r="P103" s="1">
        <f t="shared" si="92"/>
        <v>0</v>
      </c>
      <c r="Q103" s="301">
        <v>125</v>
      </c>
      <c r="R103" s="1">
        <f t="shared" si="93"/>
        <v>0</v>
      </c>
      <c r="S103" s="290">
        <v>125</v>
      </c>
      <c r="T103" s="1">
        <f t="shared" si="94"/>
        <v>0</v>
      </c>
      <c r="U103" s="282">
        <v>125</v>
      </c>
      <c r="V103" s="1">
        <f t="shared" si="95"/>
        <v>0</v>
      </c>
      <c r="W103" s="77">
        <v>125</v>
      </c>
      <c r="X103" s="1">
        <f t="shared" si="96"/>
        <v>0</v>
      </c>
      <c r="Y103" s="265">
        <v>125</v>
      </c>
      <c r="Z103" s="1">
        <f t="shared" si="83"/>
        <v>0</v>
      </c>
      <c r="AA103" s="234">
        <v>125</v>
      </c>
      <c r="AB103" s="1">
        <f t="shared" si="84"/>
        <v>0</v>
      </c>
      <c r="AC103" s="227">
        <v>125</v>
      </c>
      <c r="AD103" s="1">
        <f t="shared" si="85"/>
        <v>0</v>
      </c>
      <c r="AE103" s="63">
        <v>125</v>
      </c>
      <c r="AF103" s="1">
        <f t="shared" si="86"/>
        <v>0</v>
      </c>
      <c r="AG103" s="206">
        <v>125</v>
      </c>
      <c r="AH103" s="1">
        <f t="shared" si="87"/>
        <v>0</v>
      </c>
      <c r="AI103" s="63">
        <v>125</v>
      </c>
      <c r="AJ103" s="1">
        <f t="shared" si="88"/>
        <v>0</v>
      </c>
      <c r="AK103" s="63">
        <v>125</v>
      </c>
      <c r="AL103" s="1">
        <f t="shared" si="89"/>
        <v>0</v>
      </c>
      <c r="AM103" s="63">
        <v>125</v>
      </c>
      <c r="AN103" s="1">
        <f t="shared" si="98"/>
        <v>0</v>
      </c>
      <c r="AO103" s="63">
        <v>125</v>
      </c>
      <c r="AP103" s="1">
        <f t="shared" si="97"/>
        <v>0</v>
      </c>
      <c r="AQ103" s="63">
        <v>125</v>
      </c>
      <c r="AR103" s="1">
        <f t="shared" si="104"/>
        <v>0</v>
      </c>
      <c r="AS103" s="63">
        <v>125</v>
      </c>
      <c r="AT103" s="1">
        <f t="shared" si="105"/>
        <v>0</v>
      </c>
      <c r="AU103" s="63">
        <v>125</v>
      </c>
      <c r="AV103" s="1">
        <f t="shared" si="99"/>
        <v>0</v>
      </c>
      <c r="AW103" s="94">
        <v>125</v>
      </c>
      <c r="AX103" s="1">
        <f t="shared" si="100"/>
        <v>0</v>
      </c>
      <c r="AY103" s="63">
        <v>125</v>
      </c>
      <c r="AZ103" s="1">
        <f t="shared" si="101"/>
        <v>0</v>
      </c>
      <c r="BA103" s="63">
        <v>125</v>
      </c>
      <c r="BB103" s="1">
        <f t="shared" si="106"/>
        <v>0</v>
      </c>
      <c r="BC103" s="77">
        <v>125</v>
      </c>
      <c r="BD103" s="1">
        <f t="shared" si="107"/>
        <v>0</v>
      </c>
      <c r="BE103" s="63">
        <v>125</v>
      </c>
      <c r="BF103" s="1">
        <f t="shared" si="108"/>
        <v>0</v>
      </c>
      <c r="BG103" s="1">
        <v>125</v>
      </c>
      <c r="BH103" s="1">
        <f t="shared" si="109"/>
        <v>1</v>
      </c>
      <c r="BI103" s="10">
        <v>124</v>
      </c>
      <c r="BJ103" s="1">
        <f t="shared" si="110"/>
        <v>1</v>
      </c>
      <c r="BK103" s="10">
        <v>123</v>
      </c>
      <c r="BL103" s="1">
        <f t="shared" si="111"/>
        <v>2</v>
      </c>
      <c r="BM103" s="10">
        <v>121</v>
      </c>
      <c r="BN103" s="1">
        <f t="shared" si="112"/>
        <v>0</v>
      </c>
      <c r="BO103" s="10">
        <v>121</v>
      </c>
      <c r="BP103" s="1">
        <f t="shared" si="112"/>
        <v>8</v>
      </c>
      <c r="BQ103" s="10">
        <v>113</v>
      </c>
      <c r="BR103" s="1">
        <f t="shared" si="102"/>
        <v>1</v>
      </c>
      <c r="BS103" s="10">
        <v>112</v>
      </c>
      <c r="BT103" s="1">
        <f t="shared" si="113"/>
        <v>0</v>
      </c>
      <c r="BU103" s="10">
        <v>112</v>
      </c>
      <c r="BV103" s="1">
        <f t="shared" si="113"/>
        <v>0</v>
      </c>
      <c r="BW103" s="1">
        <v>112</v>
      </c>
      <c r="BX103" s="3">
        <v>112</v>
      </c>
      <c r="BY103" s="3">
        <v>109</v>
      </c>
      <c r="BZ103" s="7"/>
      <c r="CA103" s="5">
        <f t="shared" si="103"/>
        <v>3</v>
      </c>
      <c r="CB103" s="2"/>
      <c r="CC103" s="2"/>
      <c r="CE103" t="s">
        <v>459</v>
      </c>
      <c r="CF103" s="1" t="s">
        <v>460</v>
      </c>
    </row>
    <row r="104" spans="1:84">
      <c r="A104" s="60">
        <f>(X104+Z104+AB104+AD104+AF104+AH104+AJ104+AL104+AN104+AP104+AR104+AT104+AV104+AX104+AZ104+BB104+BD104+BF104+BH104+BJ104+BL104+BN104+BP104+BR104+BT104+BV104)/((25*3)+1.5)</f>
        <v>1.0718954248366013</v>
      </c>
      <c r="B104" s="1" t="s">
        <v>799</v>
      </c>
      <c r="C104" s="1" t="s">
        <v>97</v>
      </c>
      <c r="D104" s="159">
        <v>35925</v>
      </c>
      <c r="E104" s="141"/>
      <c r="F104" s="158">
        <f>$B$1-D104</f>
        <v>7357</v>
      </c>
      <c r="H104" s="1" t="s">
        <v>1006</v>
      </c>
      <c r="I104" s="1">
        <v>1</v>
      </c>
      <c r="J104" s="1" t="s">
        <v>247</v>
      </c>
      <c r="K104" s="315">
        <v>183</v>
      </c>
      <c r="L104" s="1">
        <f t="shared" si="139"/>
        <v>1</v>
      </c>
      <c r="M104" s="311">
        <v>182</v>
      </c>
      <c r="N104" s="1">
        <f t="shared" si="91"/>
        <v>5</v>
      </c>
      <c r="O104" s="308">
        <v>177</v>
      </c>
      <c r="P104" s="1">
        <f t="shared" si="92"/>
        <v>1</v>
      </c>
      <c r="Q104" s="301">
        <v>176</v>
      </c>
      <c r="R104" s="1">
        <f t="shared" si="93"/>
        <v>2</v>
      </c>
      <c r="S104" s="290">
        <v>174</v>
      </c>
      <c r="T104" s="1">
        <f t="shared" si="94"/>
        <v>3</v>
      </c>
      <c r="U104" s="282">
        <v>171</v>
      </c>
      <c r="V104" s="1">
        <f t="shared" si="95"/>
        <v>3</v>
      </c>
      <c r="W104" s="77">
        <v>168</v>
      </c>
      <c r="X104" s="1">
        <f t="shared" si="96"/>
        <v>1</v>
      </c>
      <c r="Y104" s="265">
        <v>167</v>
      </c>
      <c r="Z104" s="1">
        <f t="shared" si="83"/>
        <v>0</v>
      </c>
      <c r="AA104" s="234">
        <v>167</v>
      </c>
      <c r="AB104" s="1">
        <f t="shared" si="84"/>
        <v>1</v>
      </c>
      <c r="AC104" s="227">
        <v>166</v>
      </c>
      <c r="AD104" s="1">
        <f t="shared" si="85"/>
        <v>0</v>
      </c>
      <c r="AE104" s="63">
        <v>166</v>
      </c>
      <c r="AF104" s="1">
        <f t="shared" si="86"/>
        <v>1</v>
      </c>
      <c r="AG104" s="206">
        <v>165</v>
      </c>
      <c r="AH104" s="1">
        <f t="shared" si="87"/>
        <v>1</v>
      </c>
      <c r="AI104" s="63">
        <v>164</v>
      </c>
      <c r="AJ104" s="1">
        <f t="shared" si="88"/>
        <v>1</v>
      </c>
      <c r="AK104" s="63">
        <v>163</v>
      </c>
      <c r="AL104" s="1">
        <f t="shared" si="89"/>
        <v>3</v>
      </c>
      <c r="AM104" s="63">
        <v>160</v>
      </c>
      <c r="AN104" s="1">
        <f t="shared" si="98"/>
        <v>8</v>
      </c>
      <c r="AO104" s="63">
        <v>152</v>
      </c>
      <c r="AP104" s="1">
        <f t="shared" si="97"/>
        <v>4</v>
      </c>
      <c r="AQ104" s="63">
        <v>148</v>
      </c>
      <c r="AR104" s="1">
        <f t="shared" si="104"/>
        <v>0</v>
      </c>
      <c r="AS104" s="63">
        <v>148</v>
      </c>
      <c r="AT104" s="1">
        <f t="shared" si="105"/>
        <v>0</v>
      </c>
      <c r="AU104" s="63">
        <v>148</v>
      </c>
      <c r="AV104" s="1">
        <f t="shared" si="99"/>
        <v>1</v>
      </c>
      <c r="AW104" s="94">
        <v>147</v>
      </c>
      <c r="AX104" s="1">
        <f t="shared" si="100"/>
        <v>21</v>
      </c>
      <c r="AY104" s="63">
        <v>126</v>
      </c>
      <c r="AZ104" s="1">
        <f t="shared" si="101"/>
        <v>0</v>
      </c>
      <c r="BA104" s="63">
        <v>126</v>
      </c>
      <c r="BB104" s="1">
        <f t="shared" si="106"/>
        <v>2</v>
      </c>
      <c r="BC104" s="77">
        <v>124</v>
      </c>
      <c r="BD104" s="1">
        <f t="shared" si="107"/>
        <v>0</v>
      </c>
      <c r="BE104" s="63">
        <v>124</v>
      </c>
      <c r="BF104" s="1">
        <f t="shared" si="108"/>
        <v>3</v>
      </c>
      <c r="BG104" s="1">
        <v>121</v>
      </c>
      <c r="BH104" s="1">
        <f t="shared" si="109"/>
        <v>0</v>
      </c>
      <c r="BI104" s="10">
        <v>121</v>
      </c>
      <c r="BJ104" s="1">
        <f t="shared" si="110"/>
        <v>0</v>
      </c>
      <c r="BK104" s="10">
        <v>121</v>
      </c>
      <c r="BL104" s="1">
        <f t="shared" si="111"/>
        <v>11</v>
      </c>
      <c r="BM104" s="10">
        <v>110</v>
      </c>
      <c r="BN104" s="1">
        <f t="shared" si="112"/>
        <v>3</v>
      </c>
      <c r="BO104" s="10">
        <v>107</v>
      </c>
      <c r="BP104" s="1">
        <f t="shared" si="112"/>
        <v>7</v>
      </c>
      <c r="BQ104" s="10">
        <v>100</v>
      </c>
      <c r="BR104" s="1">
        <f t="shared" si="102"/>
        <v>13</v>
      </c>
      <c r="BS104" s="10">
        <v>87</v>
      </c>
      <c r="BT104" s="1">
        <f t="shared" si="113"/>
        <v>1</v>
      </c>
      <c r="BU104" s="10">
        <v>86</v>
      </c>
      <c r="BV104" s="1">
        <f t="shared" si="113"/>
        <v>0</v>
      </c>
      <c r="BW104" s="1">
        <v>86</v>
      </c>
      <c r="BX104" s="3">
        <v>86</v>
      </c>
      <c r="BY104" s="3">
        <v>86</v>
      </c>
      <c r="BZ104" s="7"/>
      <c r="CA104" s="5">
        <f t="shared" si="103"/>
        <v>0</v>
      </c>
      <c r="CB104" s="2"/>
      <c r="CC104" s="2"/>
      <c r="CE104" t="s">
        <v>461</v>
      </c>
      <c r="CF104" s="1" t="s">
        <v>462</v>
      </c>
    </row>
    <row r="105" spans="1:84">
      <c r="A105" s="112">
        <f>(AL105+AN105+AP105+AR105)/((4*1))</f>
        <v>0</v>
      </c>
      <c r="B105" s="1" t="s">
        <v>799</v>
      </c>
      <c r="C105" s="1" t="s">
        <v>96</v>
      </c>
      <c r="D105" s="159">
        <v>42206</v>
      </c>
      <c r="E105" s="141"/>
      <c r="F105" s="158">
        <f>$B$1-D105</f>
        <v>1076</v>
      </c>
      <c r="H105" s="1" t="s">
        <v>1006</v>
      </c>
      <c r="I105" s="1">
        <v>1</v>
      </c>
      <c r="J105" s="1" t="s">
        <v>1144</v>
      </c>
      <c r="K105" s="315">
        <v>45</v>
      </c>
      <c r="L105" s="1">
        <f t="shared" si="139"/>
        <v>2</v>
      </c>
      <c r="M105" s="311">
        <v>43</v>
      </c>
      <c r="N105" s="1">
        <f t="shared" si="91"/>
        <v>0</v>
      </c>
      <c r="O105" s="308">
        <v>43</v>
      </c>
      <c r="P105" s="1">
        <f t="shared" si="92"/>
        <v>0</v>
      </c>
      <c r="Q105" s="301">
        <v>43</v>
      </c>
      <c r="R105" s="1">
        <f t="shared" si="93"/>
        <v>0</v>
      </c>
      <c r="S105" s="290">
        <v>43</v>
      </c>
      <c r="T105" s="1">
        <f t="shared" si="94"/>
        <v>0</v>
      </c>
      <c r="U105" s="282">
        <v>43</v>
      </c>
      <c r="V105" s="1">
        <f t="shared" si="95"/>
        <v>2</v>
      </c>
      <c r="W105" s="77">
        <v>41</v>
      </c>
      <c r="X105" s="1">
        <f t="shared" si="96"/>
        <v>4</v>
      </c>
      <c r="Y105" s="265">
        <v>37</v>
      </c>
      <c r="Z105" s="1">
        <f t="shared" si="83"/>
        <v>1</v>
      </c>
      <c r="AA105" s="234">
        <v>36</v>
      </c>
      <c r="AB105" s="1">
        <f t="shared" si="84"/>
        <v>10</v>
      </c>
      <c r="AC105" s="227">
        <v>26</v>
      </c>
      <c r="AD105" s="1">
        <f t="shared" si="85"/>
        <v>4</v>
      </c>
      <c r="AE105" s="63">
        <v>22</v>
      </c>
      <c r="AF105" s="1">
        <f t="shared" si="86"/>
        <v>11</v>
      </c>
      <c r="AG105" s="206">
        <v>11</v>
      </c>
      <c r="AH105" s="1">
        <f t="shared" si="87"/>
        <v>11</v>
      </c>
      <c r="AI105" s="63">
        <v>0</v>
      </c>
      <c r="AJ105" s="1">
        <f t="shared" ref="AJ105" si="140">AI105-AK105</f>
        <v>0</v>
      </c>
      <c r="AK105" s="84">
        <v>0</v>
      </c>
      <c r="AL105" s="84"/>
      <c r="AM105" s="84"/>
      <c r="AN105" s="84"/>
      <c r="AO105" s="84"/>
      <c r="AP105" s="84"/>
      <c r="AQ105" s="84"/>
      <c r="AR105" s="84"/>
      <c r="AS105" s="84"/>
      <c r="AT105" s="84"/>
      <c r="AU105" s="84"/>
      <c r="AV105" s="84"/>
      <c r="AW105" s="84"/>
      <c r="AX105" s="84"/>
      <c r="AY105" s="84"/>
      <c r="AZ105" s="84"/>
      <c r="BA105" s="84"/>
      <c r="BB105" s="84"/>
      <c r="BC105" s="91"/>
      <c r="BD105" s="84"/>
      <c r="BE105" s="84"/>
      <c r="BF105" s="84"/>
      <c r="BG105" s="84"/>
      <c r="BH105" s="84"/>
      <c r="BI105" s="84"/>
      <c r="BJ105" s="84"/>
      <c r="BK105" s="84"/>
      <c r="BL105" s="84"/>
      <c r="BM105" s="84"/>
      <c r="BN105" s="84"/>
      <c r="BO105" s="84"/>
      <c r="BP105" s="84"/>
      <c r="BQ105" s="84"/>
      <c r="BR105" s="84"/>
      <c r="BS105" s="84"/>
      <c r="BT105" s="84"/>
      <c r="BU105" s="84"/>
      <c r="BV105" s="84"/>
      <c r="BW105" s="84"/>
      <c r="BX105" s="89"/>
      <c r="BY105" s="89"/>
      <c r="BZ105" s="7"/>
      <c r="CA105" s="5"/>
      <c r="CB105" s="2"/>
      <c r="CC105" s="2"/>
      <c r="CE105"/>
    </row>
    <row r="106" spans="1:84">
      <c r="B106" s="1" t="s">
        <v>800</v>
      </c>
      <c r="C106" s="1" t="s">
        <v>100</v>
      </c>
      <c r="D106" s="166">
        <v>35218</v>
      </c>
      <c r="E106" s="166">
        <v>37759</v>
      </c>
      <c r="F106" s="165">
        <f>E106-D106</f>
        <v>2541</v>
      </c>
      <c r="H106" s="87" t="s">
        <v>1006</v>
      </c>
      <c r="I106" s="8">
        <v>0</v>
      </c>
      <c r="J106" s="8" t="s">
        <v>250</v>
      </c>
      <c r="K106" s="315">
        <v>85</v>
      </c>
      <c r="L106" s="1">
        <f t="shared" si="139"/>
        <v>0</v>
      </c>
      <c r="M106" s="311">
        <v>85</v>
      </c>
      <c r="N106" s="1">
        <f t="shared" si="91"/>
        <v>0</v>
      </c>
      <c r="O106" s="308">
        <v>85</v>
      </c>
      <c r="P106" s="1">
        <f t="shared" si="92"/>
        <v>0</v>
      </c>
      <c r="Q106" s="301">
        <v>85</v>
      </c>
      <c r="R106" s="1">
        <f t="shared" si="93"/>
        <v>0</v>
      </c>
      <c r="S106" s="290">
        <v>85</v>
      </c>
      <c r="T106" s="1">
        <f t="shared" si="94"/>
        <v>0</v>
      </c>
      <c r="U106" s="282">
        <v>85</v>
      </c>
      <c r="V106" s="1">
        <f t="shared" si="95"/>
        <v>0</v>
      </c>
      <c r="W106" s="77">
        <v>85</v>
      </c>
      <c r="X106" s="1">
        <f t="shared" si="96"/>
        <v>0</v>
      </c>
      <c r="Y106" s="265">
        <v>85</v>
      </c>
      <c r="Z106" s="1">
        <f t="shared" si="83"/>
        <v>0</v>
      </c>
      <c r="AA106" s="234">
        <v>85</v>
      </c>
      <c r="AB106" s="1">
        <f t="shared" si="84"/>
        <v>0</v>
      </c>
      <c r="AC106" s="227">
        <v>85</v>
      </c>
      <c r="AD106" s="1">
        <f t="shared" si="85"/>
        <v>2</v>
      </c>
      <c r="AE106" s="63">
        <v>83</v>
      </c>
      <c r="AF106" s="1">
        <f t="shared" si="86"/>
        <v>0</v>
      </c>
      <c r="AG106" s="206">
        <v>83</v>
      </c>
      <c r="AH106" s="1">
        <f t="shared" si="87"/>
        <v>0</v>
      </c>
      <c r="AI106" s="63">
        <v>83</v>
      </c>
      <c r="AJ106" s="1">
        <f t="shared" si="88"/>
        <v>0</v>
      </c>
      <c r="AK106" s="63">
        <v>83</v>
      </c>
      <c r="AL106" s="1">
        <f t="shared" si="89"/>
        <v>0</v>
      </c>
      <c r="AM106" s="63">
        <v>83</v>
      </c>
      <c r="AN106" s="1">
        <f t="shared" si="98"/>
        <v>0</v>
      </c>
      <c r="AO106" s="63">
        <v>83</v>
      </c>
      <c r="AP106" s="1">
        <f t="shared" si="97"/>
        <v>0</v>
      </c>
      <c r="AQ106" s="63">
        <v>83</v>
      </c>
      <c r="AR106" s="1">
        <f t="shared" si="104"/>
        <v>0</v>
      </c>
      <c r="AS106" s="63">
        <v>83</v>
      </c>
      <c r="AT106" s="1">
        <f t="shared" si="105"/>
        <v>0</v>
      </c>
      <c r="AU106" s="63">
        <v>83</v>
      </c>
      <c r="AV106" s="1">
        <f t="shared" si="99"/>
        <v>0</v>
      </c>
      <c r="AW106" s="94">
        <v>83</v>
      </c>
      <c r="AX106" s="1">
        <f t="shared" si="100"/>
        <v>0</v>
      </c>
      <c r="AY106" s="63">
        <v>83</v>
      </c>
      <c r="AZ106" s="1">
        <f t="shared" si="101"/>
        <v>0</v>
      </c>
      <c r="BA106" s="63">
        <v>83</v>
      </c>
      <c r="BB106" s="1">
        <f t="shared" si="106"/>
        <v>0</v>
      </c>
      <c r="BC106" s="77">
        <v>83</v>
      </c>
      <c r="BD106" s="1">
        <f t="shared" si="107"/>
        <v>0</v>
      </c>
      <c r="BE106" s="63">
        <v>83</v>
      </c>
      <c r="BF106" s="1">
        <f t="shared" si="108"/>
        <v>0</v>
      </c>
      <c r="BG106" s="1">
        <v>83</v>
      </c>
      <c r="BH106" s="1">
        <f t="shared" si="109"/>
        <v>0</v>
      </c>
      <c r="BI106" s="10">
        <v>83</v>
      </c>
      <c r="BJ106" s="1">
        <f t="shared" si="110"/>
        <v>0</v>
      </c>
      <c r="BK106" s="10">
        <v>83</v>
      </c>
      <c r="BL106" s="1">
        <f t="shared" si="111"/>
        <v>0</v>
      </c>
      <c r="BM106" s="10">
        <v>83</v>
      </c>
      <c r="BN106" s="1">
        <f t="shared" si="112"/>
        <v>0</v>
      </c>
      <c r="BO106" s="10">
        <v>83</v>
      </c>
      <c r="BP106" s="1">
        <f t="shared" si="112"/>
        <v>0</v>
      </c>
      <c r="BQ106" s="10">
        <v>83</v>
      </c>
      <c r="BR106" s="1">
        <f t="shared" si="102"/>
        <v>0</v>
      </c>
      <c r="BS106" s="10">
        <v>83</v>
      </c>
      <c r="BT106" s="1">
        <f t="shared" si="113"/>
        <v>0</v>
      </c>
      <c r="BU106" s="10">
        <v>83</v>
      </c>
      <c r="BV106" s="1">
        <f t="shared" si="113"/>
        <v>0</v>
      </c>
      <c r="BW106" s="1">
        <v>83</v>
      </c>
      <c r="BX106" s="3">
        <v>83</v>
      </c>
      <c r="BY106" s="3">
        <v>82</v>
      </c>
      <c r="BZ106" s="7"/>
      <c r="CA106" s="5">
        <f t="shared" si="103"/>
        <v>1</v>
      </c>
      <c r="CB106" s="2"/>
      <c r="CC106" s="2"/>
      <c r="CE106" t="s">
        <v>463</v>
      </c>
      <c r="CF106" s="1" t="s">
        <v>464</v>
      </c>
    </row>
    <row r="107" spans="1:84">
      <c r="B107" s="1" t="s">
        <v>6</v>
      </c>
      <c r="C107" s="1" t="s">
        <v>100</v>
      </c>
      <c r="D107" s="166">
        <v>41585</v>
      </c>
      <c r="E107" s="166">
        <v>43012</v>
      </c>
      <c r="F107" s="165">
        <f>$B$1-D107</f>
        <v>1697</v>
      </c>
      <c r="H107" s="87" t="s">
        <v>1006</v>
      </c>
      <c r="I107" s="87">
        <v>0</v>
      </c>
      <c r="J107" s="87" t="s">
        <v>5</v>
      </c>
      <c r="K107" s="315">
        <v>31</v>
      </c>
      <c r="L107" s="1">
        <f t="shared" si="139"/>
        <v>1</v>
      </c>
      <c r="M107" s="311">
        <v>30</v>
      </c>
      <c r="N107" s="1">
        <f t="shared" si="91"/>
        <v>0</v>
      </c>
      <c r="O107" s="308">
        <v>30</v>
      </c>
      <c r="P107" s="1">
        <f t="shared" si="92"/>
        <v>0</v>
      </c>
      <c r="Q107" s="301">
        <v>30</v>
      </c>
      <c r="R107" s="1">
        <f t="shared" si="93"/>
        <v>0</v>
      </c>
      <c r="S107" s="290">
        <v>30</v>
      </c>
      <c r="T107" s="1">
        <f t="shared" si="94"/>
        <v>0</v>
      </c>
      <c r="U107" s="282">
        <v>30</v>
      </c>
      <c r="V107" s="1">
        <f t="shared" si="95"/>
        <v>0</v>
      </c>
      <c r="W107" s="77">
        <v>30</v>
      </c>
      <c r="X107" s="1">
        <f t="shared" si="96"/>
        <v>1</v>
      </c>
      <c r="Y107" s="265">
        <v>29</v>
      </c>
      <c r="Z107" s="1">
        <f t="shared" si="83"/>
        <v>0</v>
      </c>
      <c r="AA107" s="234">
        <v>29</v>
      </c>
      <c r="AB107" s="1">
        <f t="shared" si="84"/>
        <v>0</v>
      </c>
      <c r="AC107" s="227">
        <v>29</v>
      </c>
      <c r="AD107" s="1">
        <f t="shared" si="85"/>
        <v>1</v>
      </c>
      <c r="AE107" s="63">
        <v>28</v>
      </c>
      <c r="AF107" s="1">
        <f t="shared" si="86"/>
        <v>0</v>
      </c>
      <c r="AG107" s="206">
        <v>28</v>
      </c>
      <c r="AH107" s="1">
        <f t="shared" si="87"/>
        <v>1</v>
      </c>
      <c r="AI107" s="63">
        <v>27</v>
      </c>
      <c r="AJ107" s="1">
        <f t="shared" si="88"/>
        <v>2</v>
      </c>
      <c r="AK107" s="63">
        <v>25</v>
      </c>
      <c r="AL107" s="1">
        <f t="shared" si="89"/>
        <v>0</v>
      </c>
      <c r="AM107" s="63">
        <v>25</v>
      </c>
      <c r="AN107" s="1">
        <f t="shared" si="98"/>
        <v>0</v>
      </c>
      <c r="AO107" s="63">
        <v>25</v>
      </c>
      <c r="AP107" s="1">
        <f t="shared" si="97"/>
        <v>1</v>
      </c>
      <c r="AQ107" s="63">
        <v>24</v>
      </c>
      <c r="AR107" s="1">
        <f t="shared" si="104"/>
        <v>0</v>
      </c>
      <c r="AS107" s="63">
        <v>24</v>
      </c>
      <c r="AT107" s="1">
        <f t="shared" si="105"/>
        <v>1</v>
      </c>
      <c r="AU107" s="63">
        <v>23</v>
      </c>
      <c r="AV107" s="1">
        <f t="shared" si="99"/>
        <v>0</v>
      </c>
      <c r="AW107" s="94">
        <v>23</v>
      </c>
      <c r="AX107" s="10">
        <f t="shared" si="100"/>
        <v>1</v>
      </c>
      <c r="AY107" s="63">
        <v>22</v>
      </c>
      <c r="AZ107" s="10">
        <f t="shared" si="101"/>
        <v>1</v>
      </c>
      <c r="BA107" s="63">
        <v>21</v>
      </c>
      <c r="BB107" s="10">
        <f t="shared" si="106"/>
        <v>21</v>
      </c>
      <c r="BC107" s="83">
        <v>0</v>
      </c>
      <c r="BD107" s="38">
        <f t="shared" si="107"/>
        <v>0</v>
      </c>
      <c r="BE107" s="76"/>
      <c r="BF107" s="38"/>
      <c r="BG107" s="38"/>
      <c r="BH107" s="38"/>
      <c r="BI107" s="38"/>
      <c r="BJ107" s="38"/>
      <c r="BK107" s="38"/>
      <c r="BL107" s="38"/>
      <c r="BM107" s="38"/>
      <c r="BN107" s="38"/>
      <c r="BO107" s="38"/>
      <c r="BP107" s="38"/>
      <c r="BQ107" s="38"/>
      <c r="BR107" s="38"/>
      <c r="BS107" s="38"/>
      <c r="BT107" s="38"/>
      <c r="BU107" s="38"/>
      <c r="BV107" s="38"/>
      <c r="BW107" s="38"/>
      <c r="BX107" s="43"/>
      <c r="BY107" s="43"/>
      <c r="BZ107" s="7"/>
      <c r="CA107" s="5"/>
      <c r="CB107" s="2"/>
      <c r="CC107" s="2"/>
      <c r="CE107"/>
    </row>
    <row r="108" spans="1:84">
      <c r="A108" s="112">
        <f>(AL108+AN108+AP108+AR108+AT108)/((5*3))</f>
        <v>0.8666666666666667</v>
      </c>
      <c r="B108" s="1" t="s">
        <v>801</v>
      </c>
      <c r="C108" s="1" t="s">
        <v>96</v>
      </c>
      <c r="D108" s="159">
        <v>41723</v>
      </c>
      <c r="E108" s="141"/>
      <c r="F108" s="158">
        <f>$B$1-D108</f>
        <v>1559</v>
      </c>
      <c r="H108" s="203" t="s">
        <v>1143</v>
      </c>
      <c r="I108" s="10">
        <v>1</v>
      </c>
      <c r="J108" s="10" t="s">
        <v>958</v>
      </c>
      <c r="K108" s="315">
        <v>24</v>
      </c>
      <c r="L108" s="1">
        <f t="shared" si="139"/>
        <v>2</v>
      </c>
      <c r="M108" s="311">
        <v>22</v>
      </c>
      <c r="N108" s="1">
        <f t="shared" si="91"/>
        <v>0</v>
      </c>
      <c r="O108" s="308">
        <v>22</v>
      </c>
      <c r="P108" s="1">
        <f t="shared" si="92"/>
        <v>0</v>
      </c>
      <c r="Q108" s="301">
        <v>22</v>
      </c>
      <c r="R108" s="1">
        <f t="shared" si="93"/>
        <v>0</v>
      </c>
      <c r="S108" s="290">
        <v>22</v>
      </c>
      <c r="T108" s="1">
        <f t="shared" si="94"/>
        <v>0</v>
      </c>
      <c r="U108" s="282">
        <v>22</v>
      </c>
      <c r="V108" s="1">
        <f t="shared" si="95"/>
        <v>4</v>
      </c>
      <c r="W108" s="77">
        <v>18</v>
      </c>
      <c r="X108" s="1">
        <f t="shared" si="96"/>
        <v>0</v>
      </c>
      <c r="Y108" s="265">
        <v>18</v>
      </c>
      <c r="Z108" s="1">
        <f t="shared" si="83"/>
        <v>0</v>
      </c>
      <c r="AA108" s="234">
        <v>18</v>
      </c>
      <c r="AB108" s="1">
        <f t="shared" si="84"/>
        <v>0</v>
      </c>
      <c r="AC108" s="227">
        <v>18</v>
      </c>
      <c r="AD108" s="1">
        <f t="shared" si="85"/>
        <v>0</v>
      </c>
      <c r="AE108" s="63">
        <v>18</v>
      </c>
      <c r="AF108" s="1">
        <f t="shared" si="86"/>
        <v>0</v>
      </c>
      <c r="AG108" s="206">
        <v>18</v>
      </c>
      <c r="AH108" s="1">
        <f t="shared" si="87"/>
        <v>2</v>
      </c>
      <c r="AI108" s="63">
        <v>16</v>
      </c>
      <c r="AJ108" s="1">
        <f t="shared" si="88"/>
        <v>2</v>
      </c>
      <c r="AK108" s="63">
        <v>14</v>
      </c>
      <c r="AL108" s="1">
        <f t="shared" si="89"/>
        <v>2</v>
      </c>
      <c r="AM108" s="63">
        <v>12</v>
      </c>
      <c r="AN108" s="1">
        <f t="shared" si="98"/>
        <v>3</v>
      </c>
      <c r="AO108" s="63">
        <v>9</v>
      </c>
      <c r="AP108" s="1">
        <f t="shared" si="97"/>
        <v>0</v>
      </c>
      <c r="AQ108" s="63">
        <v>9</v>
      </c>
      <c r="AR108" s="10">
        <f t="shared" si="104"/>
        <v>0</v>
      </c>
      <c r="AS108" s="63">
        <v>9</v>
      </c>
      <c r="AT108" s="10">
        <f t="shared" si="105"/>
        <v>8</v>
      </c>
      <c r="AU108" s="84">
        <v>1</v>
      </c>
      <c r="AV108" s="84">
        <f t="shared" si="99"/>
        <v>1</v>
      </c>
      <c r="AW108" s="84"/>
      <c r="AX108" s="84"/>
      <c r="AY108" s="84"/>
      <c r="AZ108" s="84"/>
      <c r="BA108" s="84"/>
      <c r="BB108" s="84"/>
      <c r="BC108" s="91"/>
      <c r="BD108" s="84"/>
      <c r="BE108" s="84"/>
      <c r="BF108" s="84"/>
      <c r="BG108" s="84"/>
      <c r="BH108" s="84"/>
      <c r="BI108" s="84"/>
      <c r="BJ108" s="84"/>
      <c r="BK108" s="84"/>
      <c r="BL108" s="84"/>
      <c r="BM108" s="84"/>
      <c r="BN108" s="84"/>
      <c r="BO108" s="84"/>
      <c r="BP108" s="84"/>
      <c r="BQ108" s="84"/>
      <c r="BR108" s="84"/>
      <c r="BS108" s="84"/>
      <c r="BT108" s="84"/>
      <c r="BU108" s="84"/>
      <c r="BV108" s="84"/>
      <c r="BW108" s="84"/>
      <c r="BX108" s="89"/>
      <c r="BY108" s="89"/>
      <c r="BZ108" s="7"/>
      <c r="CA108" s="5"/>
      <c r="CB108" s="2"/>
      <c r="CC108" s="2"/>
      <c r="CE108"/>
    </row>
    <row r="109" spans="1:84">
      <c r="B109" s="1" t="s">
        <v>801</v>
      </c>
      <c r="C109" s="1" t="s">
        <v>60</v>
      </c>
      <c r="D109" s="136"/>
      <c r="E109" s="136"/>
      <c r="F109" s="136"/>
      <c r="I109" s="38" t="s">
        <v>60</v>
      </c>
      <c r="J109" s="44" t="s">
        <v>959</v>
      </c>
      <c r="K109" s="294"/>
      <c r="L109" s="136"/>
      <c r="M109" s="294"/>
      <c r="N109" s="136"/>
      <c r="O109" s="294"/>
      <c r="P109" s="136"/>
      <c r="Q109" s="294"/>
      <c r="R109" s="136"/>
      <c r="S109" s="136"/>
      <c r="T109" s="136"/>
      <c r="U109" s="136"/>
      <c r="V109" s="136"/>
      <c r="W109" s="136"/>
      <c r="X109" s="136"/>
      <c r="Y109" s="136"/>
      <c r="Z109" s="136"/>
      <c r="AA109" s="136"/>
      <c r="AB109" s="136"/>
      <c r="AC109" s="136"/>
      <c r="AD109" s="136"/>
      <c r="AE109" s="107"/>
      <c r="AF109" s="136"/>
      <c r="AG109" s="107"/>
      <c r="AH109" s="136"/>
      <c r="AI109" s="107"/>
      <c r="AJ109" s="136"/>
      <c r="AK109" s="107"/>
      <c r="AL109" s="136"/>
      <c r="AM109" s="107"/>
      <c r="AN109" s="44"/>
      <c r="AO109" s="107"/>
      <c r="AP109" s="44"/>
      <c r="AQ109" s="44"/>
      <c r="AR109" s="44"/>
      <c r="AS109" s="44"/>
      <c r="AT109" s="44"/>
      <c r="AU109" s="44"/>
      <c r="AV109" s="44"/>
      <c r="AW109" s="44"/>
      <c r="AX109" s="44"/>
      <c r="AY109" s="44"/>
      <c r="AZ109" s="44"/>
      <c r="BA109" s="44"/>
      <c r="BB109" s="44"/>
      <c r="BC109" s="78"/>
      <c r="BD109" s="44"/>
      <c r="BE109" s="44"/>
      <c r="BF109" s="44"/>
      <c r="BG109" s="44"/>
      <c r="BH109" s="44"/>
      <c r="BI109" s="44"/>
      <c r="BJ109" s="44"/>
      <c r="BK109" s="44"/>
      <c r="BL109" s="44"/>
      <c r="BM109" s="44"/>
      <c r="BN109" s="44"/>
      <c r="BO109" s="44"/>
      <c r="BP109" s="44"/>
      <c r="BQ109" s="44"/>
      <c r="BR109" s="44"/>
      <c r="BS109" s="44"/>
      <c r="BT109" s="44"/>
      <c r="BU109" s="44"/>
      <c r="BV109" s="44"/>
      <c r="BW109" s="44"/>
      <c r="BX109" s="45"/>
      <c r="BY109" s="45"/>
      <c r="BZ109" s="7"/>
      <c r="CA109" s="5"/>
      <c r="CB109" s="2"/>
      <c r="CC109" s="2"/>
      <c r="CE109"/>
    </row>
    <row r="110" spans="1:84">
      <c r="A110" s="112">
        <f>(AL110+AN110+AP110+AR110+AT110+AV110+AX110+AZ110+BB110+BD110+BF110+BH110+BJ110+BL110+BN110+BP110+BR110)/((16*3))</f>
        <v>4.375</v>
      </c>
      <c r="B110" s="1" t="s">
        <v>52</v>
      </c>
      <c r="C110" s="1" t="s">
        <v>96</v>
      </c>
      <c r="D110" s="159">
        <v>40772</v>
      </c>
      <c r="E110" s="141"/>
      <c r="F110" s="158">
        <f t="shared" ref="F110:F116" si="141">$B$1-D110</f>
        <v>2510</v>
      </c>
      <c r="H110" s="141" t="s">
        <v>1012</v>
      </c>
      <c r="I110" s="1">
        <v>1</v>
      </c>
      <c r="J110" s="10" t="s">
        <v>53</v>
      </c>
      <c r="K110" s="315">
        <v>395</v>
      </c>
      <c r="L110" s="1">
        <f t="shared" ref="L110:L129" si="142">K110-M110</f>
        <v>6</v>
      </c>
      <c r="M110" s="311">
        <v>389</v>
      </c>
      <c r="N110" s="1">
        <f t="shared" ref="N110:N129" si="143">M110-O110</f>
        <v>13</v>
      </c>
      <c r="O110" s="308">
        <v>376</v>
      </c>
      <c r="P110" s="1">
        <f t="shared" ref="P110:P129" si="144">O110-Q110</f>
        <v>13</v>
      </c>
      <c r="Q110" s="301">
        <v>363</v>
      </c>
      <c r="R110" s="1">
        <f t="shared" ref="R110:R129" si="145">Q110-S110</f>
        <v>15</v>
      </c>
      <c r="S110" s="290">
        <v>348</v>
      </c>
      <c r="T110" s="1">
        <f t="shared" ref="T110:T129" si="146">S110-U110</f>
        <v>14</v>
      </c>
      <c r="U110" s="282">
        <v>334</v>
      </c>
      <c r="V110" s="1">
        <f t="shared" ref="V110:V129" si="147">U110-W110</f>
        <v>24</v>
      </c>
      <c r="W110" s="77">
        <v>310</v>
      </c>
      <c r="X110" s="1">
        <f t="shared" ref="X110:X111" si="148">W110-Y110</f>
        <v>16</v>
      </c>
      <c r="Y110" s="265">
        <v>294</v>
      </c>
      <c r="Z110" s="1">
        <f t="shared" ref="Z110:Z191" si="149">Y110-AA110</f>
        <v>20</v>
      </c>
      <c r="AA110" s="234">
        <v>274</v>
      </c>
      <c r="AB110" s="1">
        <f t="shared" ref="AB110:AB190" si="150">AA110-AC110</f>
        <v>14</v>
      </c>
      <c r="AC110" s="227">
        <v>260</v>
      </c>
      <c r="AD110" s="1">
        <f t="shared" ref="AD110:AD190" si="151">AC110-AE110</f>
        <v>12</v>
      </c>
      <c r="AE110" s="63">
        <v>248</v>
      </c>
      <c r="AF110" s="1">
        <f t="shared" si="86"/>
        <v>11</v>
      </c>
      <c r="AG110" s="206">
        <v>237</v>
      </c>
      <c r="AH110" s="1">
        <f t="shared" si="87"/>
        <v>18</v>
      </c>
      <c r="AI110" s="63">
        <v>219</v>
      </c>
      <c r="AJ110" s="1">
        <f t="shared" si="88"/>
        <v>9</v>
      </c>
      <c r="AK110" s="63">
        <v>210</v>
      </c>
      <c r="AL110" s="1">
        <f t="shared" ref="AL110:AL188" si="152">AK110-AM110</f>
        <v>14</v>
      </c>
      <c r="AM110" s="63">
        <v>196</v>
      </c>
      <c r="AN110" s="1">
        <f t="shared" ref="AN110:AN180" si="153">AM110-AO110</f>
        <v>12</v>
      </c>
      <c r="AO110" s="63">
        <v>184</v>
      </c>
      <c r="AP110" s="1">
        <f t="shared" si="97"/>
        <v>8</v>
      </c>
      <c r="AQ110" s="63">
        <v>176</v>
      </c>
      <c r="AR110" s="1">
        <f t="shared" ref="AR110:AR129" si="154">AQ110-AS110</f>
        <v>11</v>
      </c>
      <c r="AS110" s="63">
        <v>165</v>
      </c>
      <c r="AT110" s="1">
        <f t="shared" ref="AT110:AT127" si="155">AS110-AU110</f>
        <v>13</v>
      </c>
      <c r="AU110" s="63">
        <v>152</v>
      </c>
      <c r="AV110" s="1">
        <f t="shared" si="99"/>
        <v>8</v>
      </c>
      <c r="AW110" s="94">
        <v>144</v>
      </c>
      <c r="AX110" s="1">
        <f t="shared" si="100"/>
        <v>9</v>
      </c>
      <c r="AY110" s="63">
        <v>135</v>
      </c>
      <c r="AZ110" s="1">
        <f t="shared" si="101"/>
        <v>3</v>
      </c>
      <c r="BA110" s="63">
        <v>132</v>
      </c>
      <c r="BB110" s="1">
        <f>BA110-BC110</f>
        <v>11</v>
      </c>
      <c r="BC110" s="77">
        <v>121</v>
      </c>
      <c r="BD110" s="1">
        <f>BC110-BE110</f>
        <v>16</v>
      </c>
      <c r="BE110" s="63">
        <v>105</v>
      </c>
      <c r="BF110" s="1">
        <f>BE110-BG110</f>
        <v>21</v>
      </c>
      <c r="BG110" s="1">
        <v>84</v>
      </c>
      <c r="BH110" s="1">
        <f t="shared" si="109"/>
        <v>17</v>
      </c>
      <c r="BI110" s="10">
        <v>67</v>
      </c>
      <c r="BJ110" s="1">
        <f t="shared" si="110"/>
        <v>19</v>
      </c>
      <c r="BK110" s="10">
        <v>48</v>
      </c>
      <c r="BL110" s="1">
        <f>BK110-BM110</f>
        <v>10</v>
      </c>
      <c r="BM110" s="10">
        <v>38</v>
      </c>
      <c r="BN110" s="1">
        <f t="shared" si="112"/>
        <v>22</v>
      </c>
      <c r="BO110" s="10">
        <v>16</v>
      </c>
      <c r="BP110" s="1">
        <f t="shared" si="112"/>
        <v>6</v>
      </c>
      <c r="BQ110" s="10">
        <v>10</v>
      </c>
      <c r="BR110" s="1">
        <f t="shared" si="102"/>
        <v>10</v>
      </c>
      <c r="BS110" s="38">
        <v>0</v>
      </c>
      <c r="BT110" s="38"/>
      <c r="BU110" s="38"/>
      <c r="BV110" s="43"/>
      <c r="BW110" s="43"/>
      <c r="BX110" s="43"/>
      <c r="BY110" s="43"/>
      <c r="BZ110" s="7"/>
      <c r="CA110" s="5"/>
      <c r="CB110" s="2"/>
      <c r="CC110" s="2"/>
      <c r="CE110"/>
    </row>
    <row r="111" spans="1:84">
      <c r="A111" s="112">
        <f>(AL111+AN111+AP111+AR111+AT111+AV111+AX111+AZ111+BB111+BD111)/((10*3))</f>
        <v>0</v>
      </c>
      <c r="B111" s="1" t="s">
        <v>801</v>
      </c>
      <c r="C111" s="1" t="s">
        <v>96</v>
      </c>
      <c r="D111" s="159">
        <v>42673</v>
      </c>
      <c r="E111" s="141"/>
      <c r="F111" s="158">
        <f t="shared" ref="F111" si="156">$B$1-D111</f>
        <v>609</v>
      </c>
      <c r="H111" s="10" t="s">
        <v>1339</v>
      </c>
      <c r="I111" s="1">
        <v>1</v>
      </c>
      <c r="J111" s="10" t="s">
        <v>1260</v>
      </c>
      <c r="K111" s="315">
        <v>24</v>
      </c>
      <c r="L111" s="1">
        <f t="shared" si="142"/>
        <v>0</v>
      </c>
      <c r="M111" s="311">
        <v>24</v>
      </c>
      <c r="N111" s="1">
        <f t="shared" si="143"/>
        <v>5</v>
      </c>
      <c r="O111" s="308">
        <v>19</v>
      </c>
      <c r="P111" s="1">
        <f t="shared" si="144"/>
        <v>0</v>
      </c>
      <c r="Q111" s="301">
        <v>19</v>
      </c>
      <c r="R111" s="1">
        <f t="shared" si="145"/>
        <v>0</v>
      </c>
      <c r="S111" s="290">
        <v>19</v>
      </c>
      <c r="T111" s="1">
        <f t="shared" si="146"/>
        <v>0</v>
      </c>
      <c r="U111" s="282">
        <v>19</v>
      </c>
      <c r="V111" s="1">
        <f t="shared" si="147"/>
        <v>0</v>
      </c>
      <c r="W111" s="77">
        <v>19</v>
      </c>
      <c r="X111" s="1">
        <f t="shared" si="148"/>
        <v>19</v>
      </c>
      <c r="Y111" s="84"/>
      <c r="Z111" s="84"/>
      <c r="AA111" s="84"/>
      <c r="AB111" s="84"/>
      <c r="AC111" s="84"/>
      <c r="AD111" s="84"/>
      <c r="AE111" s="88"/>
      <c r="AF111" s="84"/>
      <c r="AG111" s="88"/>
      <c r="AH111" s="84"/>
      <c r="AI111" s="88"/>
      <c r="AJ111" s="84"/>
      <c r="AK111" s="88"/>
      <c r="AL111" s="84"/>
      <c r="AM111" s="88"/>
      <c r="AN111" s="84"/>
      <c r="AO111" s="88"/>
      <c r="AP111" s="84"/>
      <c r="AQ111" s="84"/>
      <c r="AR111" s="84"/>
      <c r="AS111" s="84"/>
      <c r="AT111" s="84"/>
      <c r="AU111" s="84"/>
      <c r="AV111" s="84"/>
      <c r="AW111" s="84"/>
      <c r="AX111" s="84"/>
      <c r="AY111" s="84"/>
      <c r="AZ111" s="84"/>
      <c r="BA111" s="84"/>
      <c r="BB111" s="84"/>
      <c r="BC111" s="91"/>
      <c r="BD111" s="84"/>
      <c r="BE111" s="84"/>
      <c r="BF111" s="84"/>
      <c r="BG111" s="84"/>
      <c r="BH111" s="84"/>
      <c r="BI111" s="84"/>
      <c r="BJ111" s="84"/>
      <c r="BK111" s="84"/>
      <c r="BL111" s="84"/>
      <c r="BM111" s="84"/>
      <c r="BN111" s="84"/>
      <c r="BO111" s="84"/>
      <c r="BP111" s="84"/>
      <c r="BQ111" s="84"/>
      <c r="BR111" s="84"/>
      <c r="BS111" s="84"/>
      <c r="BT111" s="84"/>
      <c r="BU111" s="84"/>
      <c r="BV111" s="84"/>
      <c r="BW111" s="84"/>
      <c r="BX111" s="89"/>
      <c r="BY111" s="89"/>
      <c r="BZ111" s="7"/>
      <c r="CA111" s="5"/>
      <c r="CB111" s="2"/>
      <c r="CC111" s="2"/>
      <c r="CE111"/>
    </row>
    <row r="112" spans="1:84">
      <c r="A112" s="112">
        <f>(AL112+AN112+AP112+AR112+AT112+AV112+AX112+AZ112+BB112+BD112)/((10*3))</f>
        <v>2.5333333333333332</v>
      </c>
      <c r="B112" s="1" t="s">
        <v>91</v>
      </c>
      <c r="C112" s="1" t="s">
        <v>96</v>
      </c>
      <c r="D112" s="159">
        <v>41197</v>
      </c>
      <c r="E112" s="141"/>
      <c r="F112" s="158">
        <f t="shared" si="141"/>
        <v>2085</v>
      </c>
      <c r="H112" s="111" t="s">
        <v>1010</v>
      </c>
      <c r="I112" s="1">
        <v>1</v>
      </c>
      <c r="J112" s="10" t="s">
        <v>92</v>
      </c>
      <c r="K112" s="315">
        <v>149</v>
      </c>
      <c r="L112" s="1">
        <f t="shared" si="142"/>
        <v>3</v>
      </c>
      <c r="M112" s="311">
        <v>146</v>
      </c>
      <c r="N112" s="1">
        <f t="shared" si="143"/>
        <v>3</v>
      </c>
      <c r="O112" s="308">
        <v>143</v>
      </c>
      <c r="P112" s="1">
        <f t="shared" si="144"/>
        <v>10</v>
      </c>
      <c r="Q112" s="301">
        <v>133</v>
      </c>
      <c r="R112" s="1">
        <f t="shared" si="145"/>
        <v>16</v>
      </c>
      <c r="S112" s="290">
        <v>117</v>
      </c>
      <c r="T112" s="1">
        <f t="shared" si="146"/>
        <v>1</v>
      </c>
      <c r="U112" s="282">
        <v>116</v>
      </c>
      <c r="V112" s="1">
        <f t="shared" si="147"/>
        <v>3</v>
      </c>
      <c r="W112" s="77">
        <v>113</v>
      </c>
      <c r="X112" s="1">
        <f t="shared" ref="X112:X129" si="157">W112-Y112</f>
        <v>7</v>
      </c>
      <c r="Y112" s="265">
        <v>106</v>
      </c>
      <c r="Z112" s="1">
        <f t="shared" si="149"/>
        <v>6</v>
      </c>
      <c r="AA112" s="234">
        <v>100</v>
      </c>
      <c r="AB112" s="1">
        <f t="shared" si="150"/>
        <v>0</v>
      </c>
      <c r="AC112" s="227">
        <v>100</v>
      </c>
      <c r="AD112" s="1">
        <f t="shared" si="151"/>
        <v>1</v>
      </c>
      <c r="AE112" s="63">
        <v>99</v>
      </c>
      <c r="AF112" s="1">
        <f t="shared" si="86"/>
        <v>7</v>
      </c>
      <c r="AG112" s="206">
        <v>92</v>
      </c>
      <c r="AH112" s="1">
        <f t="shared" si="87"/>
        <v>4</v>
      </c>
      <c r="AI112" s="63">
        <v>88</v>
      </c>
      <c r="AJ112" s="1">
        <f t="shared" si="88"/>
        <v>12</v>
      </c>
      <c r="AK112" s="63">
        <v>76</v>
      </c>
      <c r="AL112" s="1">
        <f t="shared" si="152"/>
        <v>4</v>
      </c>
      <c r="AM112" s="63">
        <v>72</v>
      </c>
      <c r="AN112" s="1">
        <f t="shared" si="153"/>
        <v>6</v>
      </c>
      <c r="AO112" s="63">
        <v>66</v>
      </c>
      <c r="AP112" s="1">
        <f t="shared" si="97"/>
        <v>3</v>
      </c>
      <c r="AQ112" s="63">
        <v>63</v>
      </c>
      <c r="AR112" s="1">
        <f t="shared" si="154"/>
        <v>9</v>
      </c>
      <c r="AS112" s="63">
        <v>54</v>
      </c>
      <c r="AT112" s="1">
        <f t="shared" si="155"/>
        <v>4</v>
      </c>
      <c r="AU112" s="63">
        <v>50</v>
      </c>
      <c r="AV112" s="1">
        <f t="shared" si="99"/>
        <v>7</v>
      </c>
      <c r="AW112" s="94">
        <v>43</v>
      </c>
      <c r="AX112" s="1">
        <f t="shared" ref="AX112:AX126" si="158">AW112-AY112</f>
        <v>15</v>
      </c>
      <c r="AY112" s="63">
        <v>28</v>
      </c>
      <c r="AZ112" s="1">
        <f t="shared" ref="AZ112:AZ141" si="159">AY112-BA112</f>
        <v>9</v>
      </c>
      <c r="BA112" s="63">
        <v>19</v>
      </c>
      <c r="BB112" s="1">
        <f>BA112-BC112</f>
        <v>3</v>
      </c>
      <c r="BC112" s="77">
        <v>16</v>
      </c>
      <c r="BD112" s="1">
        <f>BC112-BE112</f>
        <v>16</v>
      </c>
      <c r="BE112" s="38">
        <v>0</v>
      </c>
      <c r="BF112" s="38"/>
      <c r="BG112" s="38"/>
      <c r="BH112" s="38"/>
      <c r="BI112" s="38"/>
      <c r="BJ112" s="38"/>
      <c r="BK112" s="38"/>
      <c r="BL112" s="38"/>
      <c r="BM112" s="38"/>
      <c r="BN112" s="38"/>
      <c r="BO112" s="38"/>
      <c r="BP112" s="38"/>
      <c r="BQ112" s="38"/>
      <c r="BR112" s="38"/>
      <c r="BS112" s="38"/>
      <c r="BT112" s="38"/>
      <c r="BU112" s="38"/>
      <c r="BV112" s="38"/>
      <c r="BW112" s="38"/>
      <c r="BX112" s="43"/>
      <c r="BY112" s="43"/>
      <c r="BZ112" s="7"/>
      <c r="CA112" s="5"/>
      <c r="CB112" s="2"/>
      <c r="CC112" s="2"/>
      <c r="CE112"/>
    </row>
    <row r="113" spans="1:84">
      <c r="A113" s="60">
        <f>(X113+Z113+AB113+AD113+AF113+AH113+AJ113+AL113+AN113+AP113+AR113+AT113+AV113+AX113+AZ113+BB113+BD113+BF113+BH113+BJ113+BL113+BN113+BP113+BR113+BT113+BV113)/((25*3)+1.5)</f>
        <v>0.47058823529411764</v>
      </c>
      <c r="B113" s="1" t="s">
        <v>802</v>
      </c>
      <c r="C113" s="1" t="s">
        <v>97</v>
      </c>
      <c r="D113" s="159">
        <v>40164</v>
      </c>
      <c r="E113" s="141"/>
      <c r="F113" s="158">
        <f t="shared" si="141"/>
        <v>3118</v>
      </c>
      <c r="H113" s="202" t="s">
        <v>1142</v>
      </c>
      <c r="I113" s="1">
        <v>1</v>
      </c>
      <c r="J113" s="1" t="s">
        <v>306</v>
      </c>
      <c r="K113" s="315">
        <v>62</v>
      </c>
      <c r="L113" s="1">
        <f t="shared" si="142"/>
        <v>0</v>
      </c>
      <c r="M113" s="311">
        <v>62</v>
      </c>
      <c r="N113" s="1">
        <f t="shared" si="143"/>
        <v>1</v>
      </c>
      <c r="O113" s="308">
        <v>61</v>
      </c>
      <c r="P113" s="1">
        <f t="shared" si="144"/>
        <v>2</v>
      </c>
      <c r="Q113" s="301">
        <v>59</v>
      </c>
      <c r="R113" s="1">
        <f t="shared" si="145"/>
        <v>4</v>
      </c>
      <c r="S113" s="290">
        <v>55</v>
      </c>
      <c r="T113" s="1">
        <f t="shared" si="146"/>
        <v>1</v>
      </c>
      <c r="U113" s="282">
        <v>54</v>
      </c>
      <c r="V113" s="1">
        <f t="shared" si="147"/>
        <v>2</v>
      </c>
      <c r="W113" s="77">
        <v>52</v>
      </c>
      <c r="X113" s="1">
        <f t="shared" si="157"/>
        <v>2</v>
      </c>
      <c r="Y113" s="265">
        <v>50</v>
      </c>
      <c r="Z113" s="1">
        <f t="shared" si="149"/>
        <v>1</v>
      </c>
      <c r="AA113" s="234">
        <v>49</v>
      </c>
      <c r="AB113" s="1">
        <f t="shared" si="150"/>
        <v>1</v>
      </c>
      <c r="AC113" s="227">
        <v>48</v>
      </c>
      <c r="AD113" s="1">
        <f t="shared" si="151"/>
        <v>3</v>
      </c>
      <c r="AE113" s="63">
        <v>45</v>
      </c>
      <c r="AF113" s="1">
        <f t="shared" si="86"/>
        <v>2</v>
      </c>
      <c r="AG113" s="206">
        <v>43</v>
      </c>
      <c r="AH113" s="1">
        <f t="shared" si="87"/>
        <v>0</v>
      </c>
      <c r="AI113" s="63">
        <v>43</v>
      </c>
      <c r="AJ113" s="1">
        <f t="shared" si="88"/>
        <v>0</v>
      </c>
      <c r="AK113" s="63">
        <v>43</v>
      </c>
      <c r="AL113" s="1">
        <f t="shared" si="152"/>
        <v>2</v>
      </c>
      <c r="AM113" s="63">
        <v>41</v>
      </c>
      <c r="AN113" s="1">
        <f t="shared" si="153"/>
        <v>3</v>
      </c>
      <c r="AO113" s="63">
        <v>38</v>
      </c>
      <c r="AP113" s="1">
        <f t="shared" si="97"/>
        <v>0</v>
      </c>
      <c r="AQ113" s="63">
        <v>38</v>
      </c>
      <c r="AR113" s="1">
        <f t="shared" si="154"/>
        <v>5</v>
      </c>
      <c r="AS113" s="63">
        <v>33</v>
      </c>
      <c r="AT113" s="1">
        <f t="shared" si="155"/>
        <v>0</v>
      </c>
      <c r="AU113" s="63">
        <v>33</v>
      </c>
      <c r="AV113" s="1">
        <f t="shared" si="99"/>
        <v>0</v>
      </c>
      <c r="AW113" s="94">
        <v>33</v>
      </c>
      <c r="AX113" s="1">
        <f t="shared" si="158"/>
        <v>0</v>
      </c>
      <c r="AY113" s="63">
        <v>33</v>
      </c>
      <c r="AZ113" s="1">
        <f t="shared" si="159"/>
        <v>1</v>
      </c>
      <c r="BA113" s="63">
        <v>32</v>
      </c>
      <c r="BB113" s="1">
        <f t="shared" ref="BB113:BF119" si="160">BA113-BC113</f>
        <v>1</v>
      </c>
      <c r="BC113" s="77">
        <v>31</v>
      </c>
      <c r="BD113" s="1">
        <f t="shared" si="160"/>
        <v>1</v>
      </c>
      <c r="BE113" s="63">
        <v>30</v>
      </c>
      <c r="BF113" s="1">
        <f t="shared" si="160"/>
        <v>0</v>
      </c>
      <c r="BG113" s="1">
        <v>30</v>
      </c>
      <c r="BH113" s="1">
        <f t="shared" si="109"/>
        <v>2</v>
      </c>
      <c r="BI113" s="10">
        <v>28</v>
      </c>
      <c r="BJ113" s="1">
        <f t="shared" si="110"/>
        <v>6</v>
      </c>
      <c r="BK113" s="10">
        <v>22</v>
      </c>
      <c r="BL113" s="1">
        <f t="shared" ref="BL113:BL141" si="161">BK113-BM113</f>
        <v>1</v>
      </c>
      <c r="BM113" s="10">
        <v>21</v>
      </c>
      <c r="BN113" s="1">
        <f t="shared" si="112"/>
        <v>1</v>
      </c>
      <c r="BO113" s="10">
        <v>20</v>
      </c>
      <c r="BP113" s="1">
        <f t="shared" si="112"/>
        <v>0</v>
      </c>
      <c r="BQ113" s="10">
        <v>20</v>
      </c>
      <c r="BR113" s="1">
        <f t="shared" ref="BR113:BR141" si="162">BQ113-BS113</f>
        <v>0</v>
      </c>
      <c r="BS113" s="10">
        <v>20</v>
      </c>
      <c r="BT113" s="1">
        <f t="shared" si="113"/>
        <v>4</v>
      </c>
      <c r="BU113" s="10">
        <v>16</v>
      </c>
      <c r="BV113" s="1">
        <f t="shared" si="113"/>
        <v>0</v>
      </c>
      <c r="BW113" s="1">
        <v>16</v>
      </c>
      <c r="BX113" s="3">
        <v>16</v>
      </c>
      <c r="BY113" s="3">
        <v>16</v>
      </c>
      <c r="BZ113" s="7"/>
      <c r="CA113" s="5">
        <f t="shared" si="103"/>
        <v>0</v>
      </c>
      <c r="CB113" s="2"/>
      <c r="CC113" s="2"/>
      <c r="CE113" t="s">
        <v>465</v>
      </c>
      <c r="CF113" s="1" t="s">
        <v>466</v>
      </c>
    </row>
    <row r="114" spans="1:84">
      <c r="A114" s="60">
        <f>(X114+Z114+AB114+AD114+AF114+AH114+AJ114+AL114+AN114+AP114+AR114+AT114+AV114+AX114+AZ114+BB114+BD114+BF114+BH114+BJ114+BL114+BN114+BP114+BR114+BT114+BV114)/((25*3)+1.5)</f>
        <v>3.4509803921568629</v>
      </c>
      <c r="B114" s="1" t="s">
        <v>803</v>
      </c>
      <c r="C114" s="1" t="s">
        <v>96</v>
      </c>
      <c r="D114" s="159">
        <v>35076</v>
      </c>
      <c r="E114" s="141"/>
      <c r="F114" s="158">
        <f t="shared" si="141"/>
        <v>8206</v>
      </c>
      <c r="H114" s="138" t="s">
        <v>1007</v>
      </c>
      <c r="I114" s="1">
        <v>1</v>
      </c>
      <c r="J114" s="1" t="s">
        <v>137</v>
      </c>
      <c r="K114" s="315">
        <v>812</v>
      </c>
      <c r="L114" s="1">
        <f t="shared" si="142"/>
        <v>7</v>
      </c>
      <c r="M114" s="311">
        <v>805</v>
      </c>
      <c r="N114" s="1">
        <f t="shared" si="143"/>
        <v>4</v>
      </c>
      <c r="O114" s="308">
        <v>801</v>
      </c>
      <c r="P114" s="1">
        <f t="shared" si="144"/>
        <v>1</v>
      </c>
      <c r="Q114" s="301">
        <v>800</v>
      </c>
      <c r="R114" s="1">
        <f t="shared" si="145"/>
        <v>13</v>
      </c>
      <c r="S114" s="290">
        <v>787</v>
      </c>
      <c r="T114" s="1">
        <f t="shared" si="146"/>
        <v>13</v>
      </c>
      <c r="U114" s="282">
        <v>774</v>
      </c>
      <c r="V114" s="1">
        <f t="shared" si="147"/>
        <v>2</v>
      </c>
      <c r="W114" s="77">
        <v>772</v>
      </c>
      <c r="X114" s="1">
        <f t="shared" si="157"/>
        <v>4</v>
      </c>
      <c r="Y114" s="265">
        <v>768</v>
      </c>
      <c r="Z114" s="1">
        <f t="shared" si="149"/>
        <v>9</v>
      </c>
      <c r="AA114" s="234">
        <v>759</v>
      </c>
      <c r="AB114" s="1">
        <f t="shared" si="150"/>
        <v>10</v>
      </c>
      <c r="AC114" s="227">
        <v>749</v>
      </c>
      <c r="AD114" s="1">
        <f t="shared" si="151"/>
        <v>12</v>
      </c>
      <c r="AE114" s="63">
        <v>737</v>
      </c>
      <c r="AF114" s="1">
        <f t="shared" si="86"/>
        <v>0</v>
      </c>
      <c r="AG114" s="206">
        <v>737</v>
      </c>
      <c r="AH114" s="1">
        <f t="shared" si="87"/>
        <v>7</v>
      </c>
      <c r="AI114" s="63">
        <v>730</v>
      </c>
      <c r="AJ114" s="1">
        <f t="shared" si="88"/>
        <v>8</v>
      </c>
      <c r="AK114" s="63">
        <v>722</v>
      </c>
      <c r="AL114" s="1">
        <f t="shared" si="152"/>
        <v>24</v>
      </c>
      <c r="AM114" s="63">
        <v>698</v>
      </c>
      <c r="AN114" s="1">
        <f t="shared" si="153"/>
        <v>8</v>
      </c>
      <c r="AO114" s="63">
        <v>690</v>
      </c>
      <c r="AP114" s="1">
        <f t="shared" si="97"/>
        <v>6</v>
      </c>
      <c r="AQ114" s="63">
        <v>684</v>
      </c>
      <c r="AR114" s="1">
        <f t="shared" si="154"/>
        <v>9</v>
      </c>
      <c r="AS114" s="63">
        <v>675</v>
      </c>
      <c r="AT114" s="1">
        <f t="shared" si="155"/>
        <v>19</v>
      </c>
      <c r="AU114" s="63">
        <v>656</v>
      </c>
      <c r="AV114" s="1">
        <f t="shared" si="99"/>
        <v>5</v>
      </c>
      <c r="AW114" s="94">
        <v>651</v>
      </c>
      <c r="AX114" s="1">
        <f t="shared" si="158"/>
        <v>7</v>
      </c>
      <c r="AY114" s="63">
        <v>644</v>
      </c>
      <c r="AZ114" s="1">
        <f t="shared" si="159"/>
        <v>9</v>
      </c>
      <c r="BA114" s="63">
        <v>635</v>
      </c>
      <c r="BB114" s="1">
        <f t="shared" si="160"/>
        <v>20</v>
      </c>
      <c r="BC114" s="77">
        <v>615</v>
      </c>
      <c r="BD114" s="1">
        <f t="shared" si="160"/>
        <v>4</v>
      </c>
      <c r="BE114" s="63">
        <v>611</v>
      </c>
      <c r="BF114" s="1">
        <f t="shared" si="160"/>
        <v>3</v>
      </c>
      <c r="BG114" s="1">
        <v>608</v>
      </c>
      <c r="BH114" s="1">
        <f t="shared" si="109"/>
        <v>25</v>
      </c>
      <c r="BI114" s="10">
        <v>583</v>
      </c>
      <c r="BJ114" s="1">
        <f t="shared" si="110"/>
        <v>15</v>
      </c>
      <c r="BK114" s="10">
        <v>568</v>
      </c>
      <c r="BL114" s="1">
        <f t="shared" si="161"/>
        <v>7</v>
      </c>
      <c r="BM114" s="10">
        <v>561</v>
      </c>
      <c r="BN114" s="1">
        <f t="shared" si="112"/>
        <v>10</v>
      </c>
      <c r="BO114" s="10">
        <v>551</v>
      </c>
      <c r="BP114" s="1">
        <f t="shared" si="112"/>
        <v>10</v>
      </c>
      <c r="BQ114" s="10">
        <v>541</v>
      </c>
      <c r="BR114" s="1">
        <f t="shared" si="162"/>
        <v>12</v>
      </c>
      <c r="BS114" s="10">
        <v>529</v>
      </c>
      <c r="BT114" s="1">
        <f t="shared" si="113"/>
        <v>13</v>
      </c>
      <c r="BU114" s="10">
        <v>516</v>
      </c>
      <c r="BV114" s="1">
        <f t="shared" si="113"/>
        <v>8</v>
      </c>
      <c r="BW114" s="1">
        <v>508</v>
      </c>
      <c r="BX114" s="3">
        <v>512</v>
      </c>
      <c r="BY114" s="3">
        <v>502</v>
      </c>
      <c r="BZ114" s="7"/>
      <c r="CA114" s="5">
        <f t="shared" si="103"/>
        <v>10</v>
      </c>
      <c r="CB114" s="2"/>
      <c r="CC114" s="2"/>
      <c r="CE114" t="s">
        <v>467</v>
      </c>
      <c r="CF114" s="1" t="s">
        <v>468</v>
      </c>
    </row>
    <row r="115" spans="1:84">
      <c r="A115" s="60">
        <f>(X115+Z115+AB115+AD115+AF115+AH115+AJ115+AL115+AN115+AP115+AR115+AT115+AV115+AX115+AZ115+BB115+BD115+BF115+BH115+BJ115+BL115+BN115+BP115+BR115+BT115+BV115)/((25*3)+1.5)</f>
        <v>2.6666666666666665</v>
      </c>
      <c r="B115" s="1" t="s">
        <v>804</v>
      </c>
      <c r="C115" s="1" t="s">
        <v>96</v>
      </c>
      <c r="D115" s="159">
        <v>38118</v>
      </c>
      <c r="E115" s="141"/>
      <c r="F115" s="158">
        <f t="shared" si="141"/>
        <v>5164</v>
      </c>
      <c r="H115" s="138" t="s">
        <v>1007</v>
      </c>
      <c r="I115" s="1">
        <v>1</v>
      </c>
      <c r="J115" s="1" t="s">
        <v>202</v>
      </c>
      <c r="K115" s="315">
        <v>464</v>
      </c>
      <c r="L115" s="1">
        <f t="shared" si="142"/>
        <v>4</v>
      </c>
      <c r="M115" s="311">
        <v>460</v>
      </c>
      <c r="N115" s="1">
        <f t="shared" si="143"/>
        <v>4</v>
      </c>
      <c r="O115" s="308">
        <v>456</v>
      </c>
      <c r="P115" s="1">
        <f t="shared" si="144"/>
        <v>8</v>
      </c>
      <c r="Q115" s="301">
        <v>448</v>
      </c>
      <c r="R115" s="1">
        <f t="shared" si="145"/>
        <v>9</v>
      </c>
      <c r="S115" s="290">
        <v>439</v>
      </c>
      <c r="T115" s="1">
        <f t="shared" si="146"/>
        <v>3</v>
      </c>
      <c r="U115" s="282">
        <v>436</v>
      </c>
      <c r="V115" s="1">
        <f t="shared" si="147"/>
        <v>7</v>
      </c>
      <c r="W115" s="77">
        <v>429</v>
      </c>
      <c r="X115" s="1">
        <f t="shared" si="157"/>
        <v>0</v>
      </c>
      <c r="Y115" s="265">
        <v>429</v>
      </c>
      <c r="Z115" s="1">
        <f t="shared" si="149"/>
        <v>7</v>
      </c>
      <c r="AA115" s="234">
        <v>422</v>
      </c>
      <c r="AB115" s="1">
        <f t="shared" si="150"/>
        <v>11</v>
      </c>
      <c r="AC115" s="227">
        <v>411</v>
      </c>
      <c r="AD115" s="1">
        <f t="shared" si="151"/>
        <v>4</v>
      </c>
      <c r="AE115" s="63">
        <v>407</v>
      </c>
      <c r="AF115" s="1">
        <f t="shared" si="86"/>
        <v>11</v>
      </c>
      <c r="AG115" s="206">
        <v>396</v>
      </c>
      <c r="AH115" s="1">
        <f t="shared" si="87"/>
        <v>5</v>
      </c>
      <c r="AI115" s="63">
        <v>391</v>
      </c>
      <c r="AJ115" s="1">
        <f t="shared" si="88"/>
        <v>10</v>
      </c>
      <c r="AK115" s="63">
        <v>381</v>
      </c>
      <c r="AL115" s="1">
        <f t="shared" si="152"/>
        <v>16</v>
      </c>
      <c r="AM115" s="63">
        <v>365</v>
      </c>
      <c r="AN115" s="1">
        <f t="shared" si="153"/>
        <v>3</v>
      </c>
      <c r="AO115" s="63">
        <v>362</v>
      </c>
      <c r="AP115" s="1">
        <f t="shared" si="97"/>
        <v>2</v>
      </c>
      <c r="AQ115" s="63">
        <v>360</v>
      </c>
      <c r="AR115" s="1">
        <f t="shared" si="154"/>
        <v>14</v>
      </c>
      <c r="AS115" s="63">
        <v>346</v>
      </c>
      <c r="AT115" s="1">
        <f t="shared" si="155"/>
        <v>5</v>
      </c>
      <c r="AU115" s="63">
        <v>341</v>
      </c>
      <c r="AV115" s="1">
        <f t="shared" si="99"/>
        <v>5</v>
      </c>
      <c r="AW115" s="94">
        <v>336</v>
      </c>
      <c r="AX115" s="1">
        <f t="shared" si="158"/>
        <v>6</v>
      </c>
      <c r="AY115" s="63">
        <v>330</v>
      </c>
      <c r="AZ115" s="1">
        <f t="shared" si="159"/>
        <v>10</v>
      </c>
      <c r="BA115" s="63">
        <v>320</v>
      </c>
      <c r="BB115" s="1">
        <f t="shared" si="160"/>
        <v>3</v>
      </c>
      <c r="BC115" s="77">
        <v>317</v>
      </c>
      <c r="BD115" s="1">
        <f t="shared" si="160"/>
        <v>8</v>
      </c>
      <c r="BE115" s="63">
        <v>309</v>
      </c>
      <c r="BF115" s="1">
        <f t="shared" si="160"/>
        <v>2</v>
      </c>
      <c r="BG115" s="1">
        <v>307</v>
      </c>
      <c r="BH115" s="1">
        <f t="shared" si="109"/>
        <v>6</v>
      </c>
      <c r="BI115" s="10">
        <v>301</v>
      </c>
      <c r="BJ115" s="1">
        <f t="shared" si="110"/>
        <v>20</v>
      </c>
      <c r="BK115" s="10">
        <v>281</v>
      </c>
      <c r="BL115" s="1">
        <f t="shared" si="161"/>
        <v>3</v>
      </c>
      <c r="BM115" s="10">
        <v>278</v>
      </c>
      <c r="BN115" s="1">
        <f t="shared" si="112"/>
        <v>5</v>
      </c>
      <c r="BO115" s="10">
        <v>273</v>
      </c>
      <c r="BP115" s="1">
        <f t="shared" si="112"/>
        <v>9</v>
      </c>
      <c r="BQ115" s="10">
        <v>264</v>
      </c>
      <c r="BR115" s="1">
        <f t="shared" si="162"/>
        <v>26</v>
      </c>
      <c r="BS115" s="10">
        <v>238</v>
      </c>
      <c r="BT115" s="1">
        <f t="shared" si="113"/>
        <v>13</v>
      </c>
      <c r="BU115" s="10">
        <v>225</v>
      </c>
      <c r="BV115" s="1">
        <f t="shared" si="113"/>
        <v>0</v>
      </c>
      <c r="BW115" s="1">
        <v>225</v>
      </c>
      <c r="BX115" s="3">
        <v>238</v>
      </c>
      <c r="BY115" s="3">
        <v>217</v>
      </c>
      <c r="BZ115" s="7"/>
      <c r="CA115" s="5">
        <f t="shared" si="103"/>
        <v>21</v>
      </c>
      <c r="CB115" s="2"/>
      <c r="CC115" s="2"/>
      <c r="CE115" t="s">
        <v>469</v>
      </c>
      <c r="CF115" s="1" t="s">
        <v>470</v>
      </c>
    </row>
    <row r="116" spans="1:84">
      <c r="A116" s="112">
        <f>(AL116+AN116+AP116+AR116+AT116+AV116+AX116+AZ116+BB116+BD116+BF116+BH116+BJ116+BL116+BN116+BP116+BR116)/((16*3))</f>
        <v>0.25</v>
      </c>
      <c r="B116" s="1" t="s">
        <v>55</v>
      </c>
      <c r="C116" s="1" t="s">
        <v>101</v>
      </c>
      <c r="D116" s="159">
        <v>38118</v>
      </c>
      <c r="E116" s="141"/>
      <c r="F116" s="158">
        <f t="shared" si="141"/>
        <v>5164</v>
      </c>
      <c r="H116" s="138" t="s">
        <v>1007</v>
      </c>
      <c r="I116" s="59" t="s">
        <v>101</v>
      </c>
      <c r="J116" s="1" t="s">
        <v>1321</v>
      </c>
      <c r="K116" s="315">
        <v>14</v>
      </c>
      <c r="L116" s="1">
        <f t="shared" si="142"/>
        <v>0</v>
      </c>
      <c r="M116" s="311">
        <v>14</v>
      </c>
      <c r="N116" s="1">
        <f t="shared" si="143"/>
        <v>0</v>
      </c>
      <c r="O116" s="308">
        <v>14</v>
      </c>
      <c r="P116" s="1">
        <f t="shared" si="144"/>
        <v>0</v>
      </c>
      <c r="Q116" s="301">
        <v>14</v>
      </c>
      <c r="R116" s="1">
        <f t="shared" si="145"/>
        <v>1</v>
      </c>
      <c r="S116" s="290">
        <v>13</v>
      </c>
      <c r="T116" s="1">
        <f t="shared" si="146"/>
        <v>0</v>
      </c>
      <c r="U116" s="282">
        <v>13</v>
      </c>
      <c r="V116" s="1">
        <f t="shared" si="147"/>
        <v>0</v>
      </c>
      <c r="W116" s="77">
        <v>13</v>
      </c>
      <c r="X116" s="1">
        <f t="shared" si="157"/>
        <v>0</v>
      </c>
      <c r="Y116" s="265">
        <v>13</v>
      </c>
      <c r="Z116" s="1">
        <f t="shared" si="149"/>
        <v>0</v>
      </c>
      <c r="AA116" s="234">
        <v>13</v>
      </c>
      <c r="AB116" s="1">
        <f t="shared" si="150"/>
        <v>1</v>
      </c>
      <c r="AC116" s="227">
        <v>12</v>
      </c>
      <c r="AD116" s="1">
        <f t="shared" si="151"/>
        <v>0</v>
      </c>
      <c r="AE116" s="63">
        <v>12</v>
      </c>
      <c r="AF116" s="1">
        <f t="shared" si="86"/>
        <v>0</v>
      </c>
      <c r="AG116" s="206">
        <v>12</v>
      </c>
      <c r="AH116" s="1">
        <f t="shared" si="87"/>
        <v>0</v>
      </c>
      <c r="AI116" s="63">
        <v>12</v>
      </c>
      <c r="AJ116" s="1">
        <f t="shared" si="88"/>
        <v>0</v>
      </c>
      <c r="AK116" s="63">
        <v>12</v>
      </c>
      <c r="AL116" s="1">
        <f t="shared" si="152"/>
        <v>1</v>
      </c>
      <c r="AM116" s="63">
        <v>11</v>
      </c>
      <c r="AN116" s="1">
        <f t="shared" si="153"/>
        <v>0</v>
      </c>
      <c r="AO116" s="63">
        <v>11</v>
      </c>
      <c r="AP116" s="1">
        <f t="shared" si="97"/>
        <v>0</v>
      </c>
      <c r="AQ116" s="63">
        <v>11</v>
      </c>
      <c r="AR116" s="1">
        <f t="shared" si="154"/>
        <v>2</v>
      </c>
      <c r="AS116" s="63">
        <v>9</v>
      </c>
      <c r="AT116" s="1">
        <f t="shared" si="155"/>
        <v>0</v>
      </c>
      <c r="AU116" s="63">
        <v>9</v>
      </c>
      <c r="AV116" s="1">
        <f t="shared" si="99"/>
        <v>0</v>
      </c>
      <c r="AW116" s="94">
        <v>9</v>
      </c>
      <c r="AX116" s="1">
        <f t="shared" si="158"/>
        <v>0</v>
      </c>
      <c r="AY116" s="63">
        <v>9</v>
      </c>
      <c r="AZ116" s="1">
        <f t="shared" si="159"/>
        <v>1</v>
      </c>
      <c r="BA116" s="63">
        <v>8</v>
      </c>
      <c r="BB116" s="1">
        <f t="shared" si="160"/>
        <v>0</v>
      </c>
      <c r="BC116" s="77">
        <v>8</v>
      </c>
      <c r="BD116" s="1">
        <f t="shared" si="160"/>
        <v>0</v>
      </c>
      <c r="BE116" s="63">
        <v>8</v>
      </c>
      <c r="BF116" s="1">
        <f t="shared" si="160"/>
        <v>0</v>
      </c>
      <c r="BG116" s="1">
        <v>8</v>
      </c>
      <c r="BH116" s="1">
        <f t="shared" si="109"/>
        <v>0</v>
      </c>
      <c r="BI116" s="10">
        <v>8</v>
      </c>
      <c r="BJ116" s="1">
        <f t="shared" si="110"/>
        <v>3</v>
      </c>
      <c r="BK116" s="10">
        <v>5</v>
      </c>
      <c r="BL116" s="1">
        <f t="shared" si="161"/>
        <v>0</v>
      </c>
      <c r="BM116" s="10">
        <v>5</v>
      </c>
      <c r="BN116" s="1">
        <f t="shared" si="112"/>
        <v>0</v>
      </c>
      <c r="BO116" s="10">
        <v>5</v>
      </c>
      <c r="BP116" s="1">
        <f t="shared" si="112"/>
        <v>0</v>
      </c>
      <c r="BQ116" s="10">
        <v>5</v>
      </c>
      <c r="BR116" s="1">
        <f t="shared" si="162"/>
        <v>5</v>
      </c>
      <c r="BS116" s="38">
        <v>0</v>
      </c>
      <c r="BT116" s="38"/>
      <c r="BU116" s="38"/>
      <c r="BV116" s="38"/>
      <c r="BW116" s="38"/>
      <c r="BX116" s="43"/>
      <c r="BY116" s="43"/>
      <c r="BZ116" s="7"/>
      <c r="CA116" s="5"/>
      <c r="CB116" s="2"/>
      <c r="CC116" s="2"/>
      <c r="CE116"/>
    </row>
    <row r="117" spans="1:84">
      <c r="A117" s="60">
        <f>(X117+Z117+AB117+AD117+AF117+AH117+AJ117+AL117+AN117+AP117+AR117+AT117+AV117+AX117+AZ117+BB117+BD117+BF117+BH117+BJ117+BL117+BN117+BP117+BR117+BT117+BV117)/((25*3)+1.5)</f>
        <v>2.4444444444444446</v>
      </c>
      <c r="B117" s="1" t="s">
        <v>805</v>
      </c>
      <c r="C117" s="1" t="s">
        <v>96</v>
      </c>
      <c r="D117" s="159">
        <v>38118</v>
      </c>
      <c r="E117" s="141"/>
      <c r="F117" s="158">
        <f t="shared" ref="F117:F125" si="163">$B$1-D117</f>
        <v>5164</v>
      </c>
      <c r="H117" s="138" t="s">
        <v>1007</v>
      </c>
      <c r="I117" s="1">
        <v>1</v>
      </c>
      <c r="J117" s="1" t="s">
        <v>209</v>
      </c>
      <c r="K117" s="315">
        <v>415</v>
      </c>
      <c r="L117" s="1">
        <f t="shared" si="142"/>
        <v>1</v>
      </c>
      <c r="M117" s="311">
        <v>414</v>
      </c>
      <c r="N117" s="1">
        <f t="shared" si="143"/>
        <v>2</v>
      </c>
      <c r="O117" s="308">
        <v>412</v>
      </c>
      <c r="P117" s="1">
        <f t="shared" si="144"/>
        <v>3</v>
      </c>
      <c r="Q117" s="301">
        <v>409</v>
      </c>
      <c r="R117" s="1">
        <f t="shared" si="145"/>
        <v>18</v>
      </c>
      <c r="S117" s="290">
        <v>391</v>
      </c>
      <c r="T117" s="1">
        <f t="shared" si="146"/>
        <v>5</v>
      </c>
      <c r="U117" s="282">
        <v>386</v>
      </c>
      <c r="V117" s="1">
        <f t="shared" si="147"/>
        <v>4</v>
      </c>
      <c r="W117" s="77">
        <v>382</v>
      </c>
      <c r="X117" s="1">
        <f t="shared" si="157"/>
        <v>0</v>
      </c>
      <c r="Y117" s="265">
        <v>382</v>
      </c>
      <c r="Z117" s="1">
        <f t="shared" si="149"/>
        <v>2</v>
      </c>
      <c r="AA117" s="234">
        <v>380</v>
      </c>
      <c r="AB117" s="1">
        <f t="shared" si="150"/>
        <v>4</v>
      </c>
      <c r="AC117" s="227">
        <v>376</v>
      </c>
      <c r="AD117" s="1">
        <f t="shared" si="151"/>
        <v>6</v>
      </c>
      <c r="AE117" s="63">
        <v>370</v>
      </c>
      <c r="AF117" s="1">
        <f t="shared" si="86"/>
        <v>6</v>
      </c>
      <c r="AG117" s="206">
        <v>364</v>
      </c>
      <c r="AH117" s="1">
        <f t="shared" si="87"/>
        <v>9</v>
      </c>
      <c r="AI117" s="63">
        <v>355</v>
      </c>
      <c r="AJ117" s="1">
        <f t="shared" si="88"/>
        <v>7</v>
      </c>
      <c r="AK117" s="63">
        <v>348</v>
      </c>
      <c r="AL117" s="1">
        <f t="shared" si="152"/>
        <v>12</v>
      </c>
      <c r="AM117" s="63">
        <v>336</v>
      </c>
      <c r="AN117" s="1">
        <f t="shared" si="153"/>
        <v>4</v>
      </c>
      <c r="AO117" s="63">
        <v>332</v>
      </c>
      <c r="AP117" s="1">
        <f t="shared" si="97"/>
        <v>4</v>
      </c>
      <c r="AQ117" s="63">
        <v>328</v>
      </c>
      <c r="AR117" s="1">
        <f t="shared" si="154"/>
        <v>9</v>
      </c>
      <c r="AS117" s="63">
        <v>319</v>
      </c>
      <c r="AT117" s="1">
        <f t="shared" si="155"/>
        <v>10</v>
      </c>
      <c r="AU117" s="63">
        <v>309</v>
      </c>
      <c r="AV117" s="1">
        <f t="shared" si="99"/>
        <v>4</v>
      </c>
      <c r="AW117" s="94">
        <v>305</v>
      </c>
      <c r="AX117" s="1">
        <f t="shared" si="158"/>
        <v>17</v>
      </c>
      <c r="AY117" s="63">
        <v>288</v>
      </c>
      <c r="AZ117" s="1">
        <f t="shared" si="159"/>
        <v>6</v>
      </c>
      <c r="BA117" s="63">
        <v>282</v>
      </c>
      <c r="BB117" s="1">
        <f t="shared" si="160"/>
        <v>8</v>
      </c>
      <c r="BC117" s="77">
        <v>274</v>
      </c>
      <c r="BD117" s="1">
        <f t="shared" si="160"/>
        <v>9</v>
      </c>
      <c r="BE117" s="63">
        <v>265</v>
      </c>
      <c r="BF117" s="1">
        <f t="shared" si="160"/>
        <v>6</v>
      </c>
      <c r="BG117" s="1">
        <v>259</v>
      </c>
      <c r="BH117" s="1">
        <f t="shared" si="109"/>
        <v>4</v>
      </c>
      <c r="BI117" s="10">
        <v>255</v>
      </c>
      <c r="BJ117" s="1">
        <f t="shared" si="110"/>
        <v>17</v>
      </c>
      <c r="BK117" s="10">
        <v>238</v>
      </c>
      <c r="BL117" s="1">
        <f t="shared" si="161"/>
        <v>3</v>
      </c>
      <c r="BM117" s="10">
        <v>235</v>
      </c>
      <c r="BN117" s="1">
        <f t="shared" si="112"/>
        <v>5</v>
      </c>
      <c r="BO117" s="10">
        <v>230</v>
      </c>
      <c r="BP117" s="1">
        <f t="shared" si="112"/>
        <v>6</v>
      </c>
      <c r="BQ117" s="10">
        <v>224</v>
      </c>
      <c r="BR117" s="1">
        <f t="shared" si="162"/>
        <v>24</v>
      </c>
      <c r="BS117" s="10">
        <v>200</v>
      </c>
      <c r="BT117" s="1">
        <f t="shared" si="113"/>
        <v>4</v>
      </c>
      <c r="BU117" s="10">
        <v>196</v>
      </c>
      <c r="BV117" s="1">
        <f t="shared" si="113"/>
        <v>1</v>
      </c>
      <c r="BW117" s="1">
        <v>195</v>
      </c>
      <c r="BX117" s="3">
        <v>207</v>
      </c>
      <c r="BY117" s="3">
        <v>191</v>
      </c>
      <c r="BZ117" s="7"/>
      <c r="CA117" s="5">
        <f t="shared" si="103"/>
        <v>16</v>
      </c>
      <c r="CB117" s="2"/>
      <c r="CC117" s="2"/>
      <c r="CE117" t="s">
        <v>471</v>
      </c>
      <c r="CF117" s="1" t="s">
        <v>472</v>
      </c>
    </row>
    <row r="118" spans="1:84">
      <c r="A118" s="60">
        <f>(X118+Z118+AB118+AD118+AF118+AH118+AJ118+AL118+AN118+AP118+AR118+AT118+AV118+AX118+AZ118+BB118+BD118+BF118+BH118+BJ118+BL118+BN118+BP118+BR118+BT118+BV118)/((25*3)+1.5)</f>
        <v>4.6013071895424833</v>
      </c>
      <c r="B118" s="1" t="s">
        <v>806</v>
      </c>
      <c r="C118" s="1" t="s">
        <v>96</v>
      </c>
      <c r="D118" s="159">
        <v>40378</v>
      </c>
      <c r="E118" s="141"/>
      <c r="F118" s="158">
        <f t="shared" si="163"/>
        <v>2904</v>
      </c>
      <c r="H118" s="138" t="s">
        <v>1007</v>
      </c>
      <c r="I118" s="1">
        <v>1</v>
      </c>
      <c r="J118" s="10" t="s">
        <v>739</v>
      </c>
      <c r="K118" s="315">
        <v>412</v>
      </c>
      <c r="L118" s="1">
        <f t="shared" si="142"/>
        <v>7</v>
      </c>
      <c r="M118" s="311">
        <v>405</v>
      </c>
      <c r="N118" s="1">
        <f t="shared" si="143"/>
        <v>5</v>
      </c>
      <c r="O118" s="308">
        <v>400</v>
      </c>
      <c r="P118" s="1">
        <f t="shared" si="144"/>
        <v>2</v>
      </c>
      <c r="Q118" s="301">
        <v>398</v>
      </c>
      <c r="R118" s="1">
        <f t="shared" si="145"/>
        <v>6</v>
      </c>
      <c r="S118" s="290">
        <v>392</v>
      </c>
      <c r="T118" s="1">
        <f t="shared" si="146"/>
        <v>32</v>
      </c>
      <c r="U118" s="282">
        <v>360</v>
      </c>
      <c r="V118" s="1">
        <f t="shared" si="147"/>
        <v>8</v>
      </c>
      <c r="W118" s="77">
        <v>352</v>
      </c>
      <c r="X118" s="1">
        <f t="shared" si="157"/>
        <v>9</v>
      </c>
      <c r="Y118" s="265">
        <v>343</v>
      </c>
      <c r="Z118" s="1">
        <f t="shared" si="149"/>
        <v>8</v>
      </c>
      <c r="AA118" s="234">
        <v>335</v>
      </c>
      <c r="AB118" s="1">
        <f t="shared" si="150"/>
        <v>15</v>
      </c>
      <c r="AC118" s="227">
        <v>320</v>
      </c>
      <c r="AD118" s="1">
        <f t="shared" si="151"/>
        <v>19</v>
      </c>
      <c r="AE118" s="63">
        <v>301</v>
      </c>
      <c r="AF118" s="1">
        <f t="shared" si="86"/>
        <v>3</v>
      </c>
      <c r="AG118" s="206">
        <v>298</v>
      </c>
      <c r="AH118" s="1">
        <f t="shared" si="87"/>
        <v>19</v>
      </c>
      <c r="AI118" s="63">
        <v>279</v>
      </c>
      <c r="AJ118" s="1">
        <f t="shared" si="88"/>
        <v>19</v>
      </c>
      <c r="AK118" s="63">
        <v>260</v>
      </c>
      <c r="AL118" s="1">
        <f t="shared" si="152"/>
        <v>20</v>
      </c>
      <c r="AM118" s="63">
        <v>240</v>
      </c>
      <c r="AN118" s="1">
        <f t="shared" si="153"/>
        <v>12</v>
      </c>
      <c r="AO118" s="63">
        <v>228</v>
      </c>
      <c r="AP118" s="1">
        <f t="shared" si="97"/>
        <v>15</v>
      </c>
      <c r="AQ118" s="63">
        <v>213</v>
      </c>
      <c r="AR118" s="1">
        <f t="shared" si="154"/>
        <v>12</v>
      </c>
      <c r="AS118" s="63">
        <v>201</v>
      </c>
      <c r="AT118" s="1">
        <f t="shared" si="155"/>
        <v>13</v>
      </c>
      <c r="AU118" s="63">
        <v>188</v>
      </c>
      <c r="AV118" s="1">
        <f t="shared" si="99"/>
        <v>6</v>
      </c>
      <c r="AW118" s="94">
        <v>182</v>
      </c>
      <c r="AX118" s="1">
        <f t="shared" si="158"/>
        <v>8</v>
      </c>
      <c r="AY118" s="63">
        <v>174</v>
      </c>
      <c r="AZ118" s="1">
        <f t="shared" si="159"/>
        <v>21</v>
      </c>
      <c r="BA118" s="63">
        <v>153</v>
      </c>
      <c r="BB118" s="1">
        <f t="shared" si="160"/>
        <v>14</v>
      </c>
      <c r="BC118" s="77">
        <v>139</v>
      </c>
      <c r="BD118" s="1">
        <f t="shared" si="160"/>
        <v>13</v>
      </c>
      <c r="BE118" s="63">
        <v>126</v>
      </c>
      <c r="BF118" s="1">
        <f t="shared" si="160"/>
        <v>11</v>
      </c>
      <c r="BG118" s="1">
        <v>115</v>
      </c>
      <c r="BH118" s="1">
        <f t="shared" si="109"/>
        <v>19</v>
      </c>
      <c r="BI118" s="10">
        <v>96</v>
      </c>
      <c r="BJ118" s="1">
        <f t="shared" si="110"/>
        <v>14</v>
      </c>
      <c r="BK118" s="10">
        <v>82</v>
      </c>
      <c r="BL118" s="1">
        <f t="shared" si="161"/>
        <v>14</v>
      </c>
      <c r="BM118" s="10">
        <v>68</v>
      </c>
      <c r="BN118" s="1">
        <f t="shared" si="112"/>
        <v>32</v>
      </c>
      <c r="BO118" s="10">
        <v>36</v>
      </c>
      <c r="BP118" s="1">
        <f t="shared" si="112"/>
        <v>11</v>
      </c>
      <c r="BQ118" s="10">
        <v>25</v>
      </c>
      <c r="BR118" s="10">
        <f t="shared" si="162"/>
        <v>16</v>
      </c>
      <c r="BS118" s="10">
        <v>9</v>
      </c>
      <c r="BT118" s="10">
        <f t="shared" si="113"/>
        <v>9</v>
      </c>
      <c r="BU118" s="10">
        <v>0</v>
      </c>
      <c r="BV118" s="10">
        <v>0</v>
      </c>
      <c r="BW118" s="42">
        <v>0</v>
      </c>
      <c r="BX118" s="40">
        <v>1</v>
      </c>
      <c r="BY118" s="40">
        <v>0</v>
      </c>
      <c r="BZ118" s="7"/>
      <c r="CA118" s="5">
        <f t="shared" si="103"/>
        <v>1</v>
      </c>
      <c r="CB118" s="2"/>
      <c r="CC118" s="2"/>
      <c r="CE118" s="1" t="s">
        <v>740</v>
      </c>
    </row>
    <row r="119" spans="1:84">
      <c r="A119" s="60">
        <f>(X119+Z119+AB119+AD119+AF119+AH119+AJ119+AL119+AN119+AP119+AR119+AT119+AV119+AX119+AZ119+BB119+BD119+BF119+BH119+BJ119+BL119+BN119+BP119+BR119+BT119+BV119)/((25*3)+1.5)</f>
        <v>1.2156862745098038</v>
      </c>
      <c r="B119" s="1" t="s">
        <v>807</v>
      </c>
      <c r="C119" s="1" t="s">
        <v>96</v>
      </c>
      <c r="D119" s="159">
        <v>40651</v>
      </c>
      <c r="E119" s="141"/>
      <c r="F119" s="158">
        <f t="shared" si="163"/>
        <v>2631</v>
      </c>
      <c r="H119" s="202" t="s">
        <v>1142</v>
      </c>
      <c r="I119" s="1">
        <v>1</v>
      </c>
      <c r="J119" s="10" t="s">
        <v>200</v>
      </c>
      <c r="K119" s="315">
        <v>348</v>
      </c>
      <c r="L119" s="1">
        <f t="shared" si="142"/>
        <v>4</v>
      </c>
      <c r="M119" s="311">
        <v>344</v>
      </c>
      <c r="N119" s="1">
        <f t="shared" si="143"/>
        <v>1</v>
      </c>
      <c r="O119" s="308">
        <v>343</v>
      </c>
      <c r="P119" s="1">
        <f t="shared" si="144"/>
        <v>3</v>
      </c>
      <c r="Q119" s="301">
        <v>340</v>
      </c>
      <c r="R119" s="1">
        <f t="shared" si="145"/>
        <v>6</v>
      </c>
      <c r="S119" s="290">
        <v>334</v>
      </c>
      <c r="T119" s="1">
        <f t="shared" si="146"/>
        <v>2</v>
      </c>
      <c r="U119" s="282">
        <v>332</v>
      </c>
      <c r="V119" s="1">
        <f t="shared" si="147"/>
        <v>0</v>
      </c>
      <c r="W119" s="77">
        <v>332</v>
      </c>
      <c r="X119" s="1">
        <f t="shared" si="157"/>
        <v>-23</v>
      </c>
      <c r="Y119" s="265">
        <v>355</v>
      </c>
      <c r="Z119" s="1">
        <f t="shared" si="149"/>
        <v>6</v>
      </c>
      <c r="AA119" s="234">
        <v>349</v>
      </c>
      <c r="AB119" s="1">
        <f t="shared" si="150"/>
        <v>5</v>
      </c>
      <c r="AC119" s="227">
        <v>344</v>
      </c>
      <c r="AD119" s="1">
        <f t="shared" si="151"/>
        <v>6</v>
      </c>
      <c r="AE119" s="63">
        <v>338</v>
      </c>
      <c r="AF119" s="1">
        <f t="shared" si="86"/>
        <v>3</v>
      </c>
      <c r="AG119" s="206">
        <v>335</v>
      </c>
      <c r="AH119" s="1">
        <f t="shared" si="87"/>
        <v>1</v>
      </c>
      <c r="AI119" s="63">
        <v>334</v>
      </c>
      <c r="AJ119" s="1">
        <f t="shared" si="88"/>
        <v>2</v>
      </c>
      <c r="AK119" s="63">
        <v>332</v>
      </c>
      <c r="AL119" s="1">
        <f t="shared" si="152"/>
        <v>1</v>
      </c>
      <c r="AM119" s="63">
        <v>331</v>
      </c>
      <c r="AN119" s="1">
        <f t="shared" si="153"/>
        <v>3</v>
      </c>
      <c r="AO119" s="63">
        <v>328</v>
      </c>
      <c r="AP119" s="1">
        <f t="shared" si="97"/>
        <v>2</v>
      </c>
      <c r="AQ119" s="63">
        <v>326</v>
      </c>
      <c r="AR119" s="1">
        <f t="shared" si="154"/>
        <v>1</v>
      </c>
      <c r="AS119" s="63">
        <v>325</v>
      </c>
      <c r="AT119" s="1">
        <f t="shared" si="155"/>
        <v>15</v>
      </c>
      <c r="AU119" s="63">
        <v>310</v>
      </c>
      <c r="AV119" s="1">
        <f t="shared" si="99"/>
        <v>3</v>
      </c>
      <c r="AW119" s="94">
        <v>307</v>
      </c>
      <c r="AX119" s="1">
        <f t="shared" si="158"/>
        <v>5</v>
      </c>
      <c r="AY119" s="63">
        <v>302</v>
      </c>
      <c r="AZ119" s="1">
        <f t="shared" si="159"/>
        <v>5</v>
      </c>
      <c r="BA119" s="63">
        <v>297</v>
      </c>
      <c r="BB119" s="1">
        <f t="shared" si="160"/>
        <v>2</v>
      </c>
      <c r="BC119" s="77">
        <v>295</v>
      </c>
      <c r="BD119" s="1">
        <f t="shared" si="160"/>
        <v>3</v>
      </c>
      <c r="BE119" s="63">
        <v>292</v>
      </c>
      <c r="BF119" s="1">
        <f t="shared" si="160"/>
        <v>5</v>
      </c>
      <c r="BG119" s="1">
        <v>287</v>
      </c>
      <c r="BH119" s="1">
        <f t="shared" si="109"/>
        <v>4</v>
      </c>
      <c r="BI119" s="10">
        <v>283</v>
      </c>
      <c r="BJ119" s="1">
        <f t="shared" si="110"/>
        <v>10</v>
      </c>
      <c r="BK119" s="10">
        <v>273</v>
      </c>
      <c r="BL119" s="1">
        <f t="shared" si="161"/>
        <v>13</v>
      </c>
      <c r="BM119" s="10">
        <v>260</v>
      </c>
      <c r="BN119" s="1">
        <f t="shared" si="112"/>
        <v>6</v>
      </c>
      <c r="BO119" s="10">
        <v>254</v>
      </c>
      <c r="BP119" s="1">
        <f t="shared" si="112"/>
        <v>12</v>
      </c>
      <c r="BQ119" s="10">
        <v>242</v>
      </c>
      <c r="BR119" s="1">
        <f t="shared" si="162"/>
        <v>3</v>
      </c>
      <c r="BS119" s="10">
        <v>239</v>
      </c>
      <c r="BT119" s="1">
        <f t="shared" si="113"/>
        <v>0</v>
      </c>
      <c r="BU119" s="10">
        <v>239</v>
      </c>
      <c r="BV119" s="1">
        <f t="shared" si="113"/>
        <v>0</v>
      </c>
      <c r="BW119" s="1">
        <v>239</v>
      </c>
      <c r="BX119" s="3">
        <v>241</v>
      </c>
      <c r="BY119" s="3">
        <v>239</v>
      </c>
      <c r="BZ119" s="7"/>
      <c r="CA119" s="5">
        <f t="shared" si="103"/>
        <v>2</v>
      </c>
      <c r="CB119" s="2"/>
      <c r="CC119" s="2"/>
      <c r="CE119" t="s">
        <v>473</v>
      </c>
      <c r="CF119" s="1" t="s">
        <v>474</v>
      </c>
    </row>
    <row r="120" spans="1:84">
      <c r="A120" s="112">
        <f>(AL120+AN120+AP120+AR120)/((4*1))</f>
        <v>0</v>
      </c>
      <c r="B120" s="1" t="s">
        <v>801</v>
      </c>
      <c r="C120" s="1" t="s">
        <v>96</v>
      </c>
      <c r="D120" s="159">
        <v>40867</v>
      </c>
      <c r="E120" s="141"/>
      <c r="F120" s="158">
        <f>$B$1-D120</f>
        <v>2415</v>
      </c>
      <c r="H120" s="202" t="s">
        <v>1142</v>
      </c>
      <c r="I120" s="1">
        <v>1</v>
      </c>
      <c r="J120" s="1" t="s">
        <v>1280</v>
      </c>
      <c r="K120" s="315">
        <v>30</v>
      </c>
      <c r="L120" s="1">
        <f t="shared" si="142"/>
        <v>0</v>
      </c>
      <c r="M120" s="311">
        <v>30</v>
      </c>
      <c r="N120" s="1">
        <f t="shared" si="143"/>
        <v>0</v>
      </c>
      <c r="O120" s="308">
        <v>30</v>
      </c>
      <c r="P120" s="1">
        <f t="shared" si="144"/>
        <v>0</v>
      </c>
      <c r="Q120" s="301">
        <v>30</v>
      </c>
      <c r="R120" s="1">
        <f t="shared" si="145"/>
        <v>2</v>
      </c>
      <c r="S120" s="290">
        <v>28</v>
      </c>
      <c r="T120" s="1">
        <f t="shared" si="146"/>
        <v>0</v>
      </c>
      <c r="U120" s="282">
        <v>28</v>
      </c>
      <c r="V120" s="1">
        <f t="shared" si="147"/>
        <v>0</v>
      </c>
      <c r="W120" s="77">
        <v>28</v>
      </c>
      <c r="X120" s="1">
        <f t="shared" si="157"/>
        <v>28</v>
      </c>
      <c r="Y120" s="228"/>
      <c r="Z120" s="84"/>
      <c r="AA120" s="84"/>
      <c r="AB120" s="84"/>
      <c r="AC120" s="84"/>
      <c r="AD120" s="84"/>
      <c r="AE120" s="88"/>
      <c r="AF120" s="84"/>
      <c r="AG120" s="88"/>
      <c r="AH120" s="84"/>
      <c r="AI120" s="88"/>
      <c r="AJ120" s="84"/>
      <c r="AK120" s="88"/>
      <c r="AL120" s="84"/>
      <c r="AM120" s="88"/>
      <c r="AN120" s="264"/>
      <c r="AO120" s="88"/>
      <c r="AP120" s="264"/>
      <c r="AQ120" s="84"/>
      <c r="AR120" s="84"/>
      <c r="AS120" s="84"/>
      <c r="AT120" s="84"/>
      <c r="AU120" s="84"/>
      <c r="AV120" s="84"/>
      <c r="AW120" s="84"/>
      <c r="AX120" s="84"/>
      <c r="AY120" s="84"/>
      <c r="AZ120" s="84"/>
      <c r="BA120" s="84"/>
      <c r="BB120" s="84"/>
      <c r="BC120" s="91"/>
      <c r="BD120" s="84"/>
      <c r="BE120" s="84"/>
      <c r="BF120" s="84"/>
      <c r="BG120" s="84"/>
      <c r="BH120" s="84"/>
      <c r="BI120" s="84"/>
      <c r="BJ120" s="84"/>
      <c r="BK120" s="84"/>
      <c r="BL120" s="84"/>
      <c r="BM120" s="84"/>
      <c r="BN120" s="84"/>
      <c r="BO120" s="84"/>
      <c r="BP120" s="84"/>
      <c r="BQ120" s="84"/>
      <c r="BR120" s="84"/>
      <c r="BS120" s="84"/>
      <c r="BT120" s="84"/>
      <c r="BU120" s="84"/>
      <c r="BV120" s="84"/>
      <c r="BW120" s="84"/>
      <c r="BX120" s="89"/>
      <c r="BY120" s="89"/>
      <c r="BZ120" s="7"/>
      <c r="CA120" s="5"/>
      <c r="CB120" s="2"/>
      <c r="CC120" s="2"/>
      <c r="CE120"/>
    </row>
    <row r="121" spans="1:84">
      <c r="A121" s="60">
        <f>(X121+Z121+AB121+AD121+AF121+AH121+AJ121+AL121+AN121+AP121+AR121+AT121+AV121+AX121+AZ121+BB121+BD121+BF121+BH121+BJ121+BL121+BN121+BP121+BR121+BT121+BV121)/((25*3)+1.5)</f>
        <v>5.4379084967320264</v>
      </c>
      <c r="B121" s="1" t="s">
        <v>808</v>
      </c>
      <c r="C121" s="1" t="s">
        <v>96</v>
      </c>
      <c r="D121" s="159">
        <v>40505</v>
      </c>
      <c r="E121" s="141"/>
      <c r="F121" s="158">
        <f t="shared" si="163"/>
        <v>2777</v>
      </c>
      <c r="H121" s="138" t="s">
        <v>1007</v>
      </c>
      <c r="I121" s="1">
        <v>1</v>
      </c>
      <c r="J121" s="1" t="s">
        <v>131</v>
      </c>
      <c r="K121" s="315">
        <v>1048</v>
      </c>
      <c r="L121" s="1">
        <f t="shared" si="142"/>
        <v>14</v>
      </c>
      <c r="M121" s="311">
        <v>1034</v>
      </c>
      <c r="N121" s="1">
        <f t="shared" si="143"/>
        <v>5</v>
      </c>
      <c r="O121" s="308">
        <v>1029</v>
      </c>
      <c r="P121" s="1">
        <f t="shared" si="144"/>
        <v>2</v>
      </c>
      <c r="Q121" s="301">
        <v>1027</v>
      </c>
      <c r="R121" s="1">
        <f t="shared" si="145"/>
        <v>6</v>
      </c>
      <c r="S121" s="290">
        <v>1021</v>
      </c>
      <c r="T121" s="1">
        <f t="shared" si="146"/>
        <v>22</v>
      </c>
      <c r="U121" s="282">
        <v>999</v>
      </c>
      <c r="V121" s="1">
        <f t="shared" si="147"/>
        <v>8</v>
      </c>
      <c r="W121" s="77">
        <v>991</v>
      </c>
      <c r="X121" s="1">
        <f t="shared" si="157"/>
        <v>11</v>
      </c>
      <c r="Y121" s="265">
        <v>980</v>
      </c>
      <c r="Z121" s="1">
        <f t="shared" si="149"/>
        <v>4</v>
      </c>
      <c r="AA121" s="234">
        <v>976</v>
      </c>
      <c r="AB121" s="1">
        <f t="shared" si="150"/>
        <v>14</v>
      </c>
      <c r="AC121" s="227">
        <v>962</v>
      </c>
      <c r="AD121" s="1">
        <f t="shared" si="151"/>
        <v>24</v>
      </c>
      <c r="AE121" s="63">
        <v>938</v>
      </c>
      <c r="AF121" s="1">
        <f t="shared" si="86"/>
        <v>11</v>
      </c>
      <c r="AG121" s="206">
        <v>927</v>
      </c>
      <c r="AH121" s="1">
        <f t="shared" si="87"/>
        <v>22</v>
      </c>
      <c r="AI121" s="63">
        <v>905</v>
      </c>
      <c r="AJ121" s="1">
        <f t="shared" si="88"/>
        <v>15</v>
      </c>
      <c r="AK121" s="63">
        <v>890</v>
      </c>
      <c r="AL121" s="1">
        <f t="shared" si="152"/>
        <v>22</v>
      </c>
      <c r="AM121" s="63">
        <v>868</v>
      </c>
      <c r="AN121" s="1">
        <f t="shared" si="153"/>
        <v>18</v>
      </c>
      <c r="AO121" s="63">
        <v>850</v>
      </c>
      <c r="AP121" s="1">
        <f t="shared" si="97"/>
        <v>19</v>
      </c>
      <c r="AQ121" s="63">
        <v>831</v>
      </c>
      <c r="AR121" s="1">
        <f t="shared" si="154"/>
        <v>23</v>
      </c>
      <c r="AS121" s="63">
        <v>808</v>
      </c>
      <c r="AT121" s="1">
        <f t="shared" si="155"/>
        <v>20</v>
      </c>
      <c r="AU121" s="63">
        <v>788</v>
      </c>
      <c r="AV121" s="1">
        <f t="shared" si="99"/>
        <v>20</v>
      </c>
      <c r="AW121" s="94">
        <v>768</v>
      </c>
      <c r="AX121" s="1">
        <f t="shared" si="158"/>
        <v>24</v>
      </c>
      <c r="AY121" s="63">
        <v>744</v>
      </c>
      <c r="AZ121" s="1">
        <f t="shared" si="159"/>
        <v>18</v>
      </c>
      <c r="BA121" s="63">
        <v>726</v>
      </c>
      <c r="BB121" s="1">
        <f t="shared" ref="BB121:BF212" si="164">BA121-BC121</f>
        <v>12</v>
      </c>
      <c r="BC121" s="77">
        <v>714</v>
      </c>
      <c r="BD121" s="1">
        <f t="shared" si="164"/>
        <v>23</v>
      </c>
      <c r="BE121" s="63">
        <v>691</v>
      </c>
      <c r="BF121" s="1">
        <f t="shared" si="164"/>
        <v>20</v>
      </c>
      <c r="BG121" s="1">
        <v>671</v>
      </c>
      <c r="BH121" s="1">
        <f t="shared" si="109"/>
        <v>11</v>
      </c>
      <c r="BI121" s="10">
        <v>660</v>
      </c>
      <c r="BJ121" s="1">
        <f t="shared" si="110"/>
        <v>6</v>
      </c>
      <c r="BK121" s="10">
        <v>654</v>
      </c>
      <c r="BL121" s="1">
        <f t="shared" si="161"/>
        <v>7</v>
      </c>
      <c r="BM121" s="10">
        <v>647</v>
      </c>
      <c r="BN121" s="1">
        <f t="shared" si="112"/>
        <v>11</v>
      </c>
      <c r="BO121" s="10">
        <v>636</v>
      </c>
      <c r="BP121" s="1">
        <f t="shared" si="112"/>
        <v>11</v>
      </c>
      <c r="BQ121" s="10">
        <v>625</v>
      </c>
      <c r="BR121" s="1">
        <f t="shared" si="162"/>
        <v>31</v>
      </c>
      <c r="BS121" s="10">
        <v>594</v>
      </c>
      <c r="BT121" s="1">
        <f t="shared" si="113"/>
        <v>18</v>
      </c>
      <c r="BU121" s="10">
        <v>576</v>
      </c>
      <c r="BV121" s="1">
        <f t="shared" si="113"/>
        <v>1</v>
      </c>
      <c r="BW121" s="1">
        <v>575</v>
      </c>
      <c r="BX121" s="3">
        <v>575</v>
      </c>
      <c r="BY121" s="3">
        <v>556</v>
      </c>
      <c r="BZ121" s="7"/>
      <c r="CA121" s="5">
        <f t="shared" si="103"/>
        <v>19</v>
      </c>
      <c r="CB121" s="2"/>
      <c r="CC121" s="2"/>
      <c r="CE121" t="s">
        <v>475</v>
      </c>
      <c r="CF121" s="1" t="s">
        <v>476</v>
      </c>
    </row>
    <row r="122" spans="1:84">
      <c r="A122" s="60">
        <f>(X122+Z122+AB122+AD122+AF122+AH122+AJ122+AL122+AN122+AP122+AR122+AT122+AV122+AX122+AZ122+BB122+BD122+BF122+BH122+BJ122+BL122+BN122+BP122+BR122+BT122+BV122)/((25*3)+1.5)</f>
        <v>2.2091503267973858</v>
      </c>
      <c r="B122" s="1" t="s">
        <v>809</v>
      </c>
      <c r="C122" s="1" t="s">
        <v>96</v>
      </c>
      <c r="D122" s="159">
        <v>36667</v>
      </c>
      <c r="E122" s="141"/>
      <c r="F122" s="158">
        <f t="shared" si="163"/>
        <v>6615</v>
      </c>
      <c r="H122" s="138" t="s">
        <v>1007</v>
      </c>
      <c r="I122" s="1">
        <v>1</v>
      </c>
      <c r="J122" s="1" t="s">
        <v>158</v>
      </c>
      <c r="K122" s="315">
        <v>583</v>
      </c>
      <c r="L122" s="1">
        <f t="shared" si="142"/>
        <v>8</v>
      </c>
      <c r="M122" s="311">
        <v>575</v>
      </c>
      <c r="N122" s="1">
        <f t="shared" si="143"/>
        <v>4</v>
      </c>
      <c r="O122" s="308">
        <v>571</v>
      </c>
      <c r="P122" s="1">
        <f t="shared" si="144"/>
        <v>4</v>
      </c>
      <c r="Q122" s="301">
        <v>567</v>
      </c>
      <c r="R122" s="1">
        <f t="shared" si="145"/>
        <v>12</v>
      </c>
      <c r="S122" s="290">
        <v>555</v>
      </c>
      <c r="T122" s="1">
        <f t="shared" si="146"/>
        <v>2</v>
      </c>
      <c r="U122" s="282">
        <v>553</v>
      </c>
      <c r="V122" s="1">
        <f t="shared" si="147"/>
        <v>4</v>
      </c>
      <c r="W122" s="77">
        <v>549</v>
      </c>
      <c r="X122" s="1">
        <f t="shared" si="157"/>
        <v>3</v>
      </c>
      <c r="Y122" s="265">
        <v>546</v>
      </c>
      <c r="Z122" s="1">
        <f t="shared" si="149"/>
        <v>1</v>
      </c>
      <c r="AA122" s="234">
        <v>545</v>
      </c>
      <c r="AB122" s="1">
        <f t="shared" si="150"/>
        <v>2</v>
      </c>
      <c r="AC122" s="227">
        <v>543</v>
      </c>
      <c r="AD122" s="1">
        <f t="shared" si="151"/>
        <v>11</v>
      </c>
      <c r="AE122" s="63">
        <v>532</v>
      </c>
      <c r="AF122" s="1">
        <f t="shared" si="86"/>
        <v>2</v>
      </c>
      <c r="AG122" s="206">
        <v>530</v>
      </c>
      <c r="AH122" s="1">
        <f t="shared" si="87"/>
        <v>8</v>
      </c>
      <c r="AI122" s="63">
        <v>522</v>
      </c>
      <c r="AJ122" s="1">
        <f t="shared" si="88"/>
        <v>4</v>
      </c>
      <c r="AK122" s="63">
        <v>518</v>
      </c>
      <c r="AL122" s="1">
        <f t="shared" si="152"/>
        <v>9</v>
      </c>
      <c r="AM122" s="63">
        <v>509</v>
      </c>
      <c r="AN122" s="1">
        <f t="shared" si="153"/>
        <v>4</v>
      </c>
      <c r="AO122" s="63">
        <v>505</v>
      </c>
      <c r="AP122" s="1">
        <f t="shared" si="97"/>
        <v>6</v>
      </c>
      <c r="AQ122" s="63">
        <v>499</v>
      </c>
      <c r="AR122" s="1">
        <f t="shared" si="154"/>
        <v>6</v>
      </c>
      <c r="AS122" s="63">
        <v>493</v>
      </c>
      <c r="AT122" s="1">
        <f t="shared" si="155"/>
        <v>9</v>
      </c>
      <c r="AU122" s="63">
        <v>484</v>
      </c>
      <c r="AV122" s="1">
        <f t="shared" si="99"/>
        <v>5</v>
      </c>
      <c r="AW122" s="94">
        <v>479</v>
      </c>
      <c r="AX122" s="1">
        <f t="shared" si="158"/>
        <v>5</v>
      </c>
      <c r="AY122" s="63">
        <v>474</v>
      </c>
      <c r="AZ122" s="1">
        <f t="shared" si="159"/>
        <v>9</v>
      </c>
      <c r="BA122" s="63">
        <v>465</v>
      </c>
      <c r="BB122" s="1">
        <f t="shared" si="164"/>
        <v>9</v>
      </c>
      <c r="BC122" s="77">
        <v>456</v>
      </c>
      <c r="BD122" s="1">
        <f t="shared" si="164"/>
        <v>8</v>
      </c>
      <c r="BE122" s="63">
        <v>448</v>
      </c>
      <c r="BF122" s="1">
        <f t="shared" si="164"/>
        <v>3</v>
      </c>
      <c r="BG122" s="1">
        <v>445</v>
      </c>
      <c r="BH122" s="1">
        <f t="shared" si="109"/>
        <v>10</v>
      </c>
      <c r="BI122" s="10">
        <v>435</v>
      </c>
      <c r="BJ122" s="1">
        <f t="shared" si="110"/>
        <v>7</v>
      </c>
      <c r="BK122" s="10">
        <v>428</v>
      </c>
      <c r="BL122" s="1">
        <f t="shared" si="161"/>
        <v>8</v>
      </c>
      <c r="BM122" s="10">
        <v>420</v>
      </c>
      <c r="BN122" s="1">
        <f t="shared" si="112"/>
        <v>4</v>
      </c>
      <c r="BO122" s="10">
        <v>416</v>
      </c>
      <c r="BP122" s="1">
        <f t="shared" si="112"/>
        <v>9</v>
      </c>
      <c r="BQ122" s="10">
        <v>407</v>
      </c>
      <c r="BR122" s="1">
        <f t="shared" si="162"/>
        <v>24</v>
      </c>
      <c r="BS122" s="10">
        <v>383</v>
      </c>
      <c r="BT122" s="1">
        <f t="shared" si="113"/>
        <v>2</v>
      </c>
      <c r="BU122" s="10">
        <v>381</v>
      </c>
      <c r="BV122" s="1">
        <f t="shared" si="113"/>
        <v>1</v>
      </c>
      <c r="BW122" s="1">
        <v>380</v>
      </c>
      <c r="BX122" s="3">
        <v>383</v>
      </c>
      <c r="BY122" s="3">
        <v>372</v>
      </c>
      <c r="BZ122" s="7"/>
      <c r="CA122" s="5">
        <f t="shared" si="103"/>
        <v>11</v>
      </c>
      <c r="CB122" s="2"/>
      <c r="CC122" s="2"/>
      <c r="CE122" t="s">
        <v>477</v>
      </c>
      <c r="CF122" s="1" t="s">
        <v>478</v>
      </c>
    </row>
    <row r="123" spans="1:84">
      <c r="A123" s="112">
        <f>(R123+T123)/((2*3))</f>
        <v>2.5</v>
      </c>
      <c r="B123" s="1" t="s">
        <v>801</v>
      </c>
      <c r="C123" s="1" t="s">
        <v>96</v>
      </c>
      <c r="D123" s="159">
        <v>42870</v>
      </c>
      <c r="E123" s="141"/>
      <c r="F123" s="158">
        <f t="shared" ref="F123" si="165">$B$1-D123</f>
        <v>412</v>
      </c>
      <c r="H123" s="10" t="s">
        <v>1006</v>
      </c>
      <c r="I123" s="1">
        <v>1</v>
      </c>
      <c r="J123" s="10" t="s">
        <v>1299</v>
      </c>
      <c r="K123" s="315">
        <v>25</v>
      </c>
      <c r="L123" s="1">
        <f t="shared" si="142"/>
        <v>7</v>
      </c>
      <c r="M123" s="311">
        <v>18</v>
      </c>
      <c r="N123" s="1">
        <f t="shared" si="143"/>
        <v>3</v>
      </c>
      <c r="O123" s="308">
        <v>15</v>
      </c>
      <c r="P123" s="1">
        <f t="shared" si="144"/>
        <v>0</v>
      </c>
      <c r="Q123" s="301">
        <v>15</v>
      </c>
      <c r="R123" s="1">
        <f t="shared" si="145"/>
        <v>5</v>
      </c>
      <c r="S123" s="290">
        <v>10</v>
      </c>
      <c r="T123" s="1">
        <f t="shared" si="146"/>
        <v>10</v>
      </c>
      <c r="U123" s="289"/>
      <c r="V123" s="84"/>
      <c r="W123" s="83"/>
      <c r="X123" s="84"/>
      <c r="Y123" s="84"/>
      <c r="Z123" s="84"/>
      <c r="AA123" s="84"/>
      <c r="AB123" s="84"/>
      <c r="AC123" s="84"/>
      <c r="AD123" s="84"/>
      <c r="AE123" s="88"/>
      <c r="AF123" s="84"/>
      <c r="AG123" s="88"/>
      <c r="AH123" s="84"/>
      <c r="AI123" s="88"/>
      <c r="AJ123" s="84"/>
      <c r="AK123" s="88"/>
      <c r="AL123" s="84"/>
      <c r="AM123" s="88"/>
      <c r="AN123" s="84"/>
      <c r="AO123" s="88"/>
      <c r="AP123" s="84"/>
      <c r="AQ123" s="84"/>
      <c r="AR123" s="84"/>
      <c r="AS123" s="84"/>
      <c r="AT123" s="84"/>
      <c r="AU123" s="84"/>
      <c r="AV123" s="84"/>
      <c r="AW123" s="84"/>
      <c r="AX123" s="84"/>
      <c r="AY123" s="84"/>
      <c r="AZ123" s="84"/>
      <c r="BA123" s="84"/>
      <c r="BB123" s="84"/>
      <c r="BC123" s="91"/>
      <c r="BD123" s="84"/>
      <c r="BE123" s="84"/>
      <c r="BF123" s="84"/>
      <c r="BG123" s="84"/>
      <c r="BH123" s="84"/>
      <c r="BI123" s="84"/>
      <c r="BJ123" s="84"/>
      <c r="BK123" s="84"/>
      <c r="BL123" s="84"/>
      <c r="BM123" s="84"/>
      <c r="BN123" s="84"/>
      <c r="BO123" s="84"/>
      <c r="BP123" s="84"/>
      <c r="BQ123" s="84"/>
      <c r="BR123" s="84"/>
      <c r="BS123" s="84"/>
      <c r="BT123" s="84"/>
      <c r="BU123" s="84"/>
      <c r="BV123" s="84"/>
      <c r="BW123" s="84"/>
      <c r="BX123" s="89"/>
      <c r="BY123" s="89"/>
      <c r="BZ123" s="7"/>
      <c r="CA123" s="5"/>
      <c r="CB123" s="2"/>
      <c r="CC123" s="2"/>
      <c r="CE123"/>
    </row>
    <row r="124" spans="1:84">
      <c r="A124" s="60">
        <f>(X124+Z124+AB124+AD124+AF124+AH124+AJ124+AL124+AN124+AP124+AR124+AT124+AV124+AX124+AZ124+BB124+BD124+BF124+BH124+BJ124+BL124+BN124+BP124+BR124+BT124+BV124)/((25*3)+1.5)</f>
        <v>1.0588235294117647</v>
      </c>
      <c r="B124" s="1" t="s">
        <v>810</v>
      </c>
      <c r="C124" s="1" t="s">
        <v>96</v>
      </c>
      <c r="D124" s="159">
        <v>38304</v>
      </c>
      <c r="E124" s="141"/>
      <c r="F124" s="158">
        <f t="shared" si="163"/>
        <v>4978</v>
      </c>
      <c r="H124" s="10" t="s">
        <v>1006</v>
      </c>
      <c r="I124" s="1">
        <v>1</v>
      </c>
      <c r="J124" s="1" t="s">
        <v>269</v>
      </c>
      <c r="K124" s="315">
        <v>144</v>
      </c>
      <c r="L124" s="1">
        <f t="shared" si="142"/>
        <v>0</v>
      </c>
      <c r="M124" s="311">
        <v>144</v>
      </c>
      <c r="N124" s="1">
        <f t="shared" si="143"/>
        <v>3</v>
      </c>
      <c r="O124" s="308">
        <v>141</v>
      </c>
      <c r="P124" s="1">
        <f t="shared" si="144"/>
        <v>2</v>
      </c>
      <c r="Q124" s="301">
        <v>139</v>
      </c>
      <c r="R124" s="1">
        <f t="shared" si="145"/>
        <v>0</v>
      </c>
      <c r="S124" s="290">
        <v>139</v>
      </c>
      <c r="T124" s="1">
        <f t="shared" si="146"/>
        <v>0</v>
      </c>
      <c r="U124" s="282">
        <v>139</v>
      </c>
      <c r="V124" s="1">
        <f t="shared" si="147"/>
        <v>1</v>
      </c>
      <c r="W124" s="77">
        <v>138</v>
      </c>
      <c r="X124" s="1">
        <f t="shared" si="157"/>
        <v>0</v>
      </c>
      <c r="Y124" s="265">
        <v>138</v>
      </c>
      <c r="Z124" s="1">
        <f t="shared" si="149"/>
        <v>1</v>
      </c>
      <c r="AA124" s="234">
        <v>137</v>
      </c>
      <c r="AB124" s="1">
        <f t="shared" si="150"/>
        <v>2</v>
      </c>
      <c r="AC124" s="227">
        <v>135</v>
      </c>
      <c r="AD124" s="1">
        <f t="shared" si="151"/>
        <v>0</v>
      </c>
      <c r="AE124" s="63">
        <v>135</v>
      </c>
      <c r="AF124" s="1">
        <f t="shared" si="86"/>
        <v>0</v>
      </c>
      <c r="AG124" s="206">
        <v>135</v>
      </c>
      <c r="AH124" s="1">
        <f t="shared" si="87"/>
        <v>3</v>
      </c>
      <c r="AI124" s="63">
        <v>132</v>
      </c>
      <c r="AJ124" s="1">
        <f t="shared" si="88"/>
        <v>6</v>
      </c>
      <c r="AK124" s="63">
        <v>126</v>
      </c>
      <c r="AL124" s="1">
        <f t="shared" si="152"/>
        <v>4</v>
      </c>
      <c r="AM124" s="63">
        <v>122</v>
      </c>
      <c r="AN124" s="1">
        <f t="shared" si="153"/>
        <v>10</v>
      </c>
      <c r="AO124" s="63">
        <v>112</v>
      </c>
      <c r="AP124" s="1">
        <f t="shared" si="97"/>
        <v>3</v>
      </c>
      <c r="AQ124" s="63">
        <v>109</v>
      </c>
      <c r="AR124" s="1">
        <f t="shared" si="154"/>
        <v>0</v>
      </c>
      <c r="AS124" s="63">
        <v>109</v>
      </c>
      <c r="AT124" s="1">
        <f t="shared" si="155"/>
        <v>8</v>
      </c>
      <c r="AU124" s="63">
        <v>101</v>
      </c>
      <c r="AV124" s="1">
        <f t="shared" si="99"/>
        <v>1</v>
      </c>
      <c r="AW124" s="94">
        <v>100</v>
      </c>
      <c r="AX124" s="1">
        <f t="shared" si="158"/>
        <v>2</v>
      </c>
      <c r="AY124" s="63">
        <v>98</v>
      </c>
      <c r="AZ124" s="1">
        <f t="shared" si="159"/>
        <v>0</v>
      </c>
      <c r="BA124" s="63">
        <v>98</v>
      </c>
      <c r="BB124" s="1">
        <f t="shared" si="164"/>
        <v>0</v>
      </c>
      <c r="BC124" s="77">
        <v>98</v>
      </c>
      <c r="BD124" s="1">
        <f t="shared" si="164"/>
        <v>2</v>
      </c>
      <c r="BE124" s="63">
        <v>96</v>
      </c>
      <c r="BF124" s="1">
        <f t="shared" si="164"/>
        <v>4</v>
      </c>
      <c r="BG124" s="1">
        <v>92</v>
      </c>
      <c r="BH124" s="1">
        <f t="shared" si="109"/>
        <v>4</v>
      </c>
      <c r="BI124" s="10">
        <v>88</v>
      </c>
      <c r="BJ124" s="1">
        <f t="shared" si="110"/>
        <v>1</v>
      </c>
      <c r="BK124" s="10">
        <v>87</v>
      </c>
      <c r="BL124" s="1">
        <f t="shared" si="161"/>
        <v>1</v>
      </c>
      <c r="BM124" s="10">
        <v>86</v>
      </c>
      <c r="BN124" s="1">
        <f t="shared" si="112"/>
        <v>4</v>
      </c>
      <c r="BO124" s="10">
        <v>82</v>
      </c>
      <c r="BP124" s="1">
        <f t="shared" si="112"/>
        <v>7</v>
      </c>
      <c r="BQ124" s="10">
        <v>75</v>
      </c>
      <c r="BR124" s="1">
        <f t="shared" si="162"/>
        <v>0</v>
      </c>
      <c r="BS124" s="10">
        <v>75</v>
      </c>
      <c r="BT124" s="1">
        <f t="shared" si="113"/>
        <v>9</v>
      </c>
      <c r="BU124" s="10">
        <v>66</v>
      </c>
      <c r="BV124" s="1">
        <f t="shared" si="113"/>
        <v>9</v>
      </c>
      <c r="BW124" s="1">
        <v>57</v>
      </c>
      <c r="BX124" s="3">
        <v>57</v>
      </c>
      <c r="BY124" s="3">
        <v>57</v>
      </c>
      <c r="BZ124" s="7"/>
      <c r="CA124" s="5">
        <f t="shared" si="103"/>
        <v>0</v>
      </c>
      <c r="CB124" s="2"/>
      <c r="CC124" s="2"/>
      <c r="CE124" t="s">
        <v>479</v>
      </c>
      <c r="CF124" s="1" t="s">
        <v>480</v>
      </c>
    </row>
    <row r="125" spans="1:84">
      <c r="A125" s="60">
        <f>(X125+Z125+AB125+AD125+AF125+AH125+AJ125+AL125+AN125+AP125+AR125+AT125+AV125+AX125+AZ125+BB125+BD125+BF125+BH125+BJ125+BL125+BN125+BP125+BR125+BT125+BV125)/((25*3)+1.5)</f>
        <v>0.27450980392156865</v>
      </c>
      <c r="B125" s="1" t="s">
        <v>811</v>
      </c>
      <c r="C125" s="1" t="s">
        <v>96</v>
      </c>
      <c r="D125" s="159">
        <v>40077</v>
      </c>
      <c r="E125" s="141"/>
      <c r="F125" s="158">
        <f t="shared" si="163"/>
        <v>3205</v>
      </c>
      <c r="H125" s="203" t="s">
        <v>1143</v>
      </c>
      <c r="I125" s="1">
        <v>1</v>
      </c>
      <c r="J125" s="1" t="s">
        <v>305</v>
      </c>
      <c r="K125" s="315">
        <v>42</v>
      </c>
      <c r="L125" s="1">
        <f t="shared" si="142"/>
        <v>0</v>
      </c>
      <c r="M125" s="311">
        <v>42</v>
      </c>
      <c r="N125" s="1">
        <f t="shared" si="143"/>
        <v>0</v>
      </c>
      <c r="O125" s="308">
        <v>42</v>
      </c>
      <c r="P125" s="1">
        <f t="shared" si="144"/>
        <v>0</v>
      </c>
      <c r="Q125" s="301">
        <v>42</v>
      </c>
      <c r="R125" s="1">
        <f t="shared" si="145"/>
        <v>2</v>
      </c>
      <c r="S125" s="290">
        <v>40</v>
      </c>
      <c r="T125" s="1">
        <f t="shared" si="146"/>
        <v>0</v>
      </c>
      <c r="U125" s="282">
        <v>40</v>
      </c>
      <c r="V125" s="1">
        <f t="shared" si="147"/>
        <v>1</v>
      </c>
      <c r="W125" s="77">
        <v>39</v>
      </c>
      <c r="X125" s="1">
        <f t="shared" si="157"/>
        <v>0</v>
      </c>
      <c r="Y125" s="265">
        <v>39</v>
      </c>
      <c r="Z125" s="1">
        <f t="shared" si="149"/>
        <v>0</v>
      </c>
      <c r="AA125" s="234">
        <v>39</v>
      </c>
      <c r="AB125" s="1">
        <f t="shared" si="150"/>
        <v>0</v>
      </c>
      <c r="AC125" s="227">
        <v>39</v>
      </c>
      <c r="AD125" s="1">
        <f t="shared" si="151"/>
        <v>0</v>
      </c>
      <c r="AE125" s="63">
        <v>39</v>
      </c>
      <c r="AF125" s="1">
        <f t="shared" si="86"/>
        <v>1</v>
      </c>
      <c r="AG125" s="206">
        <v>38</v>
      </c>
      <c r="AH125" s="1">
        <f t="shared" si="87"/>
        <v>3</v>
      </c>
      <c r="AI125" s="63">
        <v>35</v>
      </c>
      <c r="AJ125" s="1">
        <f t="shared" si="88"/>
        <v>1</v>
      </c>
      <c r="AK125" s="63">
        <v>34</v>
      </c>
      <c r="AL125" s="1">
        <f t="shared" si="152"/>
        <v>0</v>
      </c>
      <c r="AM125" s="63">
        <v>34</v>
      </c>
      <c r="AN125" s="1">
        <f t="shared" si="153"/>
        <v>2</v>
      </c>
      <c r="AO125" s="63">
        <v>32</v>
      </c>
      <c r="AP125" s="1">
        <f t="shared" si="97"/>
        <v>0</v>
      </c>
      <c r="AQ125" s="63">
        <v>32</v>
      </c>
      <c r="AR125" s="1">
        <f t="shared" si="154"/>
        <v>1</v>
      </c>
      <c r="AS125" s="63">
        <v>31</v>
      </c>
      <c r="AT125" s="1">
        <f t="shared" si="155"/>
        <v>4</v>
      </c>
      <c r="AU125" s="63">
        <v>27</v>
      </c>
      <c r="AV125" s="1">
        <f t="shared" si="99"/>
        <v>2</v>
      </c>
      <c r="AW125" s="94">
        <v>25</v>
      </c>
      <c r="AX125" s="1">
        <f t="shared" si="158"/>
        <v>1</v>
      </c>
      <c r="AY125" s="63">
        <v>24</v>
      </c>
      <c r="AZ125" s="1">
        <f t="shared" si="159"/>
        <v>0</v>
      </c>
      <c r="BA125" s="63">
        <v>24</v>
      </c>
      <c r="BB125" s="1">
        <f t="shared" si="164"/>
        <v>0</v>
      </c>
      <c r="BC125" s="77">
        <v>24</v>
      </c>
      <c r="BD125" s="1">
        <f t="shared" si="164"/>
        <v>0</v>
      </c>
      <c r="BE125" s="63">
        <v>24</v>
      </c>
      <c r="BF125" s="1">
        <f t="shared" si="164"/>
        <v>0</v>
      </c>
      <c r="BG125" s="1">
        <v>24</v>
      </c>
      <c r="BH125" s="1">
        <f t="shared" si="109"/>
        <v>0</v>
      </c>
      <c r="BI125" s="10">
        <v>24</v>
      </c>
      <c r="BJ125" s="1">
        <f t="shared" si="110"/>
        <v>0</v>
      </c>
      <c r="BK125" s="10">
        <v>24</v>
      </c>
      <c r="BL125" s="1">
        <f t="shared" si="161"/>
        <v>0</v>
      </c>
      <c r="BM125" s="10">
        <v>24</v>
      </c>
      <c r="BN125" s="1">
        <f t="shared" si="112"/>
        <v>0</v>
      </c>
      <c r="BO125" s="10">
        <v>24</v>
      </c>
      <c r="BP125" s="1">
        <f t="shared" si="112"/>
        <v>0</v>
      </c>
      <c r="BQ125" s="10">
        <v>24</v>
      </c>
      <c r="BR125" s="1">
        <f t="shared" si="162"/>
        <v>2</v>
      </c>
      <c r="BS125" s="10">
        <v>22</v>
      </c>
      <c r="BT125" s="1">
        <f t="shared" si="113"/>
        <v>4</v>
      </c>
      <c r="BU125" s="10">
        <v>18</v>
      </c>
      <c r="BV125" s="1">
        <f t="shared" si="113"/>
        <v>0</v>
      </c>
      <c r="BW125" s="1">
        <v>18</v>
      </c>
      <c r="BX125" s="3">
        <v>18</v>
      </c>
      <c r="BY125" s="3">
        <v>18</v>
      </c>
      <c r="BZ125" s="7"/>
      <c r="CA125" s="5">
        <f t="shared" si="103"/>
        <v>0</v>
      </c>
      <c r="CB125" s="2"/>
      <c r="CC125" s="2"/>
      <c r="CE125" t="s">
        <v>481</v>
      </c>
      <c r="CF125" s="1" t="s">
        <v>482</v>
      </c>
    </row>
    <row r="126" spans="1:84">
      <c r="B126" s="1" t="s">
        <v>812</v>
      </c>
      <c r="C126" s="1" t="s">
        <v>100</v>
      </c>
      <c r="D126" s="171">
        <v>39530</v>
      </c>
      <c r="E126" s="171">
        <v>40043</v>
      </c>
      <c r="F126" s="165">
        <f>E126-D126</f>
        <v>513</v>
      </c>
      <c r="H126" s="87" t="s">
        <v>1006</v>
      </c>
      <c r="I126" s="8">
        <v>0</v>
      </c>
      <c r="J126" s="8" t="s">
        <v>314</v>
      </c>
      <c r="K126" s="315">
        <v>16</v>
      </c>
      <c r="L126" s="1">
        <f t="shared" si="142"/>
        <v>0</v>
      </c>
      <c r="M126" s="311">
        <v>16</v>
      </c>
      <c r="N126" s="1">
        <f t="shared" si="143"/>
        <v>0</v>
      </c>
      <c r="O126" s="308">
        <v>16</v>
      </c>
      <c r="P126" s="1">
        <f t="shared" si="144"/>
        <v>0</v>
      </c>
      <c r="Q126" s="301">
        <v>16</v>
      </c>
      <c r="R126" s="1">
        <f t="shared" si="145"/>
        <v>0</v>
      </c>
      <c r="S126" s="290">
        <v>16</v>
      </c>
      <c r="T126" s="1">
        <f t="shared" si="146"/>
        <v>0</v>
      </c>
      <c r="U126" s="282">
        <v>16</v>
      </c>
      <c r="V126" s="1">
        <f t="shared" si="147"/>
        <v>0</v>
      </c>
      <c r="W126" s="77">
        <v>16</v>
      </c>
      <c r="X126" s="1">
        <f t="shared" si="157"/>
        <v>0</v>
      </c>
      <c r="Y126" s="265">
        <v>16</v>
      </c>
      <c r="Z126" s="1">
        <f t="shared" si="149"/>
        <v>0</v>
      </c>
      <c r="AA126" s="234">
        <v>16</v>
      </c>
      <c r="AB126" s="1">
        <f t="shared" si="150"/>
        <v>0</v>
      </c>
      <c r="AC126" s="227">
        <v>16</v>
      </c>
      <c r="AD126" s="1">
        <f t="shared" si="151"/>
        <v>0</v>
      </c>
      <c r="AE126" s="63">
        <v>16</v>
      </c>
      <c r="AF126" s="1">
        <f t="shared" si="86"/>
        <v>0</v>
      </c>
      <c r="AG126" s="206">
        <v>16</v>
      </c>
      <c r="AH126" s="1">
        <f t="shared" si="87"/>
        <v>0</v>
      </c>
      <c r="AI126" s="63">
        <v>16</v>
      </c>
      <c r="AJ126" s="1">
        <f t="shared" si="88"/>
        <v>0</v>
      </c>
      <c r="AK126" s="63">
        <v>16</v>
      </c>
      <c r="AL126" s="1">
        <f t="shared" si="152"/>
        <v>0</v>
      </c>
      <c r="AM126" s="63">
        <v>16</v>
      </c>
      <c r="AN126" s="1">
        <f t="shared" si="153"/>
        <v>0</v>
      </c>
      <c r="AO126" s="63">
        <v>16</v>
      </c>
      <c r="AP126" s="1">
        <f t="shared" si="97"/>
        <v>0</v>
      </c>
      <c r="AQ126" s="63">
        <v>16</v>
      </c>
      <c r="AR126" s="1">
        <f t="shared" si="154"/>
        <v>-1</v>
      </c>
      <c r="AS126" s="63">
        <v>17</v>
      </c>
      <c r="AT126" s="1">
        <f t="shared" si="155"/>
        <v>0</v>
      </c>
      <c r="AU126" s="63">
        <v>17</v>
      </c>
      <c r="AV126" s="1">
        <f t="shared" si="99"/>
        <v>0</v>
      </c>
      <c r="AW126" s="94">
        <v>17</v>
      </c>
      <c r="AX126" s="1">
        <f t="shared" si="158"/>
        <v>0</v>
      </c>
      <c r="AY126" s="63">
        <v>17</v>
      </c>
      <c r="AZ126" s="1">
        <f t="shared" si="159"/>
        <v>0</v>
      </c>
      <c r="BA126" s="63">
        <v>17</v>
      </c>
      <c r="BB126" s="1">
        <f t="shared" si="164"/>
        <v>0</v>
      </c>
      <c r="BC126" s="77">
        <v>17</v>
      </c>
      <c r="BD126" s="1">
        <f t="shared" si="164"/>
        <v>2</v>
      </c>
      <c r="BE126" s="63">
        <v>15</v>
      </c>
      <c r="BF126" s="1">
        <f t="shared" si="164"/>
        <v>1</v>
      </c>
      <c r="BG126" s="1">
        <v>14</v>
      </c>
      <c r="BH126" s="1">
        <f t="shared" si="109"/>
        <v>0</v>
      </c>
      <c r="BI126" s="10">
        <v>14</v>
      </c>
      <c r="BJ126" s="1">
        <f t="shared" si="110"/>
        <v>0</v>
      </c>
      <c r="BK126" s="10">
        <v>14</v>
      </c>
      <c r="BL126" s="1">
        <f t="shared" si="161"/>
        <v>1</v>
      </c>
      <c r="BM126" s="10">
        <v>13</v>
      </c>
      <c r="BN126" s="1">
        <f t="shared" si="112"/>
        <v>0</v>
      </c>
      <c r="BO126" s="10">
        <v>13</v>
      </c>
      <c r="BP126" s="1">
        <f t="shared" si="112"/>
        <v>0</v>
      </c>
      <c r="BQ126" s="10">
        <v>13</v>
      </c>
      <c r="BR126" s="1">
        <f t="shared" si="162"/>
        <v>0</v>
      </c>
      <c r="BS126" s="10">
        <v>13</v>
      </c>
      <c r="BT126" s="1">
        <f t="shared" si="113"/>
        <v>0</v>
      </c>
      <c r="BU126" s="10">
        <v>13</v>
      </c>
      <c r="BV126" s="1">
        <f t="shared" si="113"/>
        <v>0</v>
      </c>
      <c r="BW126" s="1">
        <v>13</v>
      </c>
      <c r="BX126" s="3">
        <v>13</v>
      </c>
      <c r="BY126" s="3">
        <v>13</v>
      </c>
      <c r="BZ126" s="7"/>
      <c r="CA126" s="5">
        <f t="shared" si="103"/>
        <v>0</v>
      </c>
      <c r="CB126" s="2"/>
      <c r="CC126" s="2"/>
      <c r="CE126" t="s">
        <v>483</v>
      </c>
      <c r="CF126" s="1" t="s">
        <v>484</v>
      </c>
    </row>
    <row r="127" spans="1:84">
      <c r="A127" s="112">
        <f>(AL127+AN127+AP127+AR127+AT127+AV127+AX127+AZ127)/((8*3))</f>
        <v>1.4166666666666667</v>
      </c>
      <c r="B127" s="1" t="s">
        <v>954</v>
      </c>
      <c r="C127" s="1" t="s">
        <v>96</v>
      </c>
      <c r="D127" s="159">
        <v>41427</v>
      </c>
      <c r="E127" s="141"/>
      <c r="F127" s="158">
        <f t="shared" ref="F127:F128" si="166">$B$1-D127</f>
        <v>1855</v>
      </c>
      <c r="H127" s="10" t="s">
        <v>1327</v>
      </c>
      <c r="I127" s="10">
        <v>1</v>
      </c>
      <c r="J127" s="10" t="s">
        <v>953</v>
      </c>
      <c r="K127" s="315">
        <v>62</v>
      </c>
      <c r="L127" s="1">
        <f t="shared" si="142"/>
        <v>0</v>
      </c>
      <c r="M127" s="311">
        <v>62</v>
      </c>
      <c r="N127" s="1">
        <f t="shared" si="143"/>
        <v>2</v>
      </c>
      <c r="O127" s="308">
        <v>60</v>
      </c>
      <c r="P127" s="1">
        <f t="shared" si="144"/>
        <v>1</v>
      </c>
      <c r="Q127" s="301">
        <v>59</v>
      </c>
      <c r="R127" s="1">
        <f t="shared" si="145"/>
        <v>0</v>
      </c>
      <c r="S127" s="290">
        <v>59</v>
      </c>
      <c r="T127" s="1">
        <f t="shared" si="146"/>
        <v>3</v>
      </c>
      <c r="U127" s="282">
        <v>56</v>
      </c>
      <c r="V127" s="1">
        <f t="shared" si="147"/>
        <v>0</v>
      </c>
      <c r="W127" s="77">
        <v>56</v>
      </c>
      <c r="X127" s="1">
        <f t="shared" si="157"/>
        <v>2</v>
      </c>
      <c r="Y127" s="265">
        <v>54</v>
      </c>
      <c r="Z127" s="1">
        <f t="shared" si="149"/>
        <v>-1</v>
      </c>
      <c r="AA127" s="234">
        <v>55</v>
      </c>
      <c r="AB127" s="1">
        <f t="shared" si="150"/>
        <v>1</v>
      </c>
      <c r="AC127" s="227">
        <v>54</v>
      </c>
      <c r="AD127" s="1">
        <f t="shared" si="151"/>
        <v>0</v>
      </c>
      <c r="AE127" s="63">
        <v>54</v>
      </c>
      <c r="AF127" s="1">
        <f t="shared" si="86"/>
        <v>2</v>
      </c>
      <c r="AG127" s="206">
        <v>52</v>
      </c>
      <c r="AH127" s="1">
        <f t="shared" si="87"/>
        <v>1</v>
      </c>
      <c r="AI127" s="63">
        <v>51</v>
      </c>
      <c r="AJ127" s="1">
        <f t="shared" si="88"/>
        <v>17</v>
      </c>
      <c r="AK127" s="63">
        <v>34</v>
      </c>
      <c r="AL127" s="1">
        <f t="shared" si="152"/>
        <v>1</v>
      </c>
      <c r="AM127" s="63">
        <v>33</v>
      </c>
      <c r="AN127" s="1">
        <f t="shared" si="153"/>
        <v>3</v>
      </c>
      <c r="AO127" s="63">
        <v>30</v>
      </c>
      <c r="AP127" s="1">
        <f t="shared" si="97"/>
        <v>6</v>
      </c>
      <c r="AQ127" s="63">
        <v>24</v>
      </c>
      <c r="AR127" s="1">
        <f t="shared" si="154"/>
        <v>2</v>
      </c>
      <c r="AS127" s="63">
        <v>22</v>
      </c>
      <c r="AT127" s="1">
        <f t="shared" si="155"/>
        <v>0</v>
      </c>
      <c r="AU127" s="63">
        <v>22</v>
      </c>
      <c r="AV127" s="1">
        <f t="shared" si="99"/>
        <v>1</v>
      </c>
      <c r="AW127" s="94">
        <v>21</v>
      </c>
      <c r="AX127" s="1">
        <f t="shared" ref="AX127:AX142" si="167">AW127-AY127</f>
        <v>11</v>
      </c>
      <c r="AY127" s="63">
        <v>10</v>
      </c>
      <c r="AZ127" s="1">
        <f>AY127-BA127</f>
        <v>10</v>
      </c>
      <c r="BA127" s="88">
        <v>0</v>
      </c>
      <c r="BB127" s="84"/>
      <c r="BC127" s="83"/>
      <c r="BD127" s="84"/>
      <c r="BE127" s="88"/>
      <c r="BF127" s="84"/>
      <c r="BG127" s="84"/>
      <c r="BH127" s="84"/>
      <c r="BI127" s="84"/>
      <c r="BJ127" s="84"/>
      <c r="BK127" s="84"/>
      <c r="BL127" s="84"/>
      <c r="BM127" s="84"/>
      <c r="BN127" s="84"/>
      <c r="BO127" s="84"/>
      <c r="BP127" s="84"/>
      <c r="BQ127" s="84"/>
      <c r="BR127" s="84"/>
      <c r="BS127" s="84"/>
      <c r="BT127" s="84"/>
      <c r="BU127" s="84"/>
      <c r="BV127" s="84"/>
      <c r="BW127" s="84"/>
      <c r="BX127" s="89"/>
      <c r="BY127" s="89"/>
      <c r="BZ127" s="7"/>
      <c r="CA127" s="5"/>
      <c r="CB127" s="2"/>
      <c r="CC127" s="2"/>
      <c r="CE127"/>
    </row>
    <row r="128" spans="1:84">
      <c r="A128" s="112">
        <f>(AL128+AN128+AP128+AR128+AT128+AV128+AX128+AZ128+BB128+BD128+BF128+BH128+BJ128+BL128)/((14*3))</f>
        <v>0</v>
      </c>
      <c r="B128" s="1" t="s">
        <v>38</v>
      </c>
      <c r="C128" s="1" t="s">
        <v>97</v>
      </c>
      <c r="D128" s="159">
        <v>41820</v>
      </c>
      <c r="E128" s="142"/>
      <c r="F128" s="158">
        <f t="shared" si="166"/>
        <v>1462</v>
      </c>
      <c r="H128" s="10" t="s">
        <v>1327</v>
      </c>
      <c r="I128" s="1">
        <v>1</v>
      </c>
      <c r="J128" s="42" t="s">
        <v>1245</v>
      </c>
      <c r="K128" s="315">
        <v>9</v>
      </c>
      <c r="L128" s="1">
        <f t="shared" si="142"/>
        <v>0</v>
      </c>
      <c r="M128" s="311">
        <v>9</v>
      </c>
      <c r="N128" s="1">
        <f t="shared" si="143"/>
        <v>0</v>
      </c>
      <c r="O128" s="308">
        <v>9</v>
      </c>
      <c r="P128" s="1">
        <f t="shared" si="144"/>
        <v>0</v>
      </c>
      <c r="Q128" s="301">
        <v>9</v>
      </c>
      <c r="R128" s="1">
        <f t="shared" si="145"/>
        <v>0</v>
      </c>
      <c r="S128" s="290">
        <v>9</v>
      </c>
      <c r="T128" s="1">
        <f t="shared" si="146"/>
        <v>0</v>
      </c>
      <c r="U128" s="282">
        <v>9</v>
      </c>
      <c r="V128" s="1">
        <f t="shared" si="147"/>
        <v>0</v>
      </c>
      <c r="W128" s="77">
        <v>9</v>
      </c>
      <c r="X128" s="1">
        <f t="shared" si="157"/>
        <v>3</v>
      </c>
      <c r="Y128" s="265">
        <v>6</v>
      </c>
      <c r="Z128" s="1">
        <f t="shared" si="149"/>
        <v>6</v>
      </c>
      <c r="AA128" s="228"/>
      <c r="AB128" s="84"/>
      <c r="AC128" s="228"/>
      <c r="AD128" s="84"/>
      <c r="AE128" s="88"/>
      <c r="AF128" s="84"/>
      <c r="AG128" s="224"/>
      <c r="AH128" s="84"/>
      <c r="AI128" s="88"/>
      <c r="AJ128" s="84"/>
      <c r="AK128" s="88"/>
      <c r="AL128" s="84"/>
      <c r="AM128" s="88"/>
      <c r="AN128" s="84"/>
      <c r="AO128" s="88"/>
      <c r="AP128" s="84"/>
      <c r="AQ128" s="88"/>
      <c r="AR128" s="84"/>
      <c r="AS128" s="88"/>
      <c r="AT128" s="84"/>
      <c r="AU128" s="88"/>
      <c r="AV128" s="84"/>
      <c r="AW128" s="98"/>
      <c r="AX128" s="84"/>
      <c r="AY128" s="88"/>
      <c r="AZ128" s="84"/>
      <c r="BA128" s="88"/>
      <c r="BB128" s="84"/>
      <c r="BC128" s="83"/>
      <c r="BD128" s="84"/>
      <c r="BE128" s="88"/>
      <c r="BF128" s="84"/>
      <c r="BG128" s="84"/>
      <c r="BH128" s="84"/>
      <c r="BI128" s="84"/>
      <c r="BJ128" s="84"/>
      <c r="BK128" s="84"/>
      <c r="BL128" s="84"/>
      <c r="BM128" s="84"/>
      <c r="BN128" s="84"/>
      <c r="BO128" s="84"/>
      <c r="BP128" s="84"/>
      <c r="BQ128" s="84"/>
      <c r="BR128" s="84"/>
      <c r="BS128" s="84"/>
      <c r="BT128" s="84"/>
      <c r="BU128" s="84"/>
      <c r="BV128" s="84"/>
      <c r="BW128" s="84"/>
      <c r="BX128" s="89"/>
      <c r="BY128" s="89"/>
      <c r="BZ128" s="7"/>
      <c r="CA128" s="5"/>
      <c r="CB128" s="2"/>
      <c r="CC128" s="2"/>
      <c r="CE128"/>
    </row>
    <row r="129" spans="1:84">
      <c r="A129" s="112">
        <f>(AL129+AN129+AP129+AR129)/((4*3))</f>
        <v>1.1666666666666667</v>
      </c>
      <c r="B129" s="1" t="s">
        <v>801</v>
      </c>
      <c r="C129" s="1" t="s">
        <v>96</v>
      </c>
      <c r="D129" s="159">
        <v>41777</v>
      </c>
      <c r="E129" s="141"/>
      <c r="F129" s="158">
        <f t="shared" ref="F129" si="168">$B$1-D129</f>
        <v>1505</v>
      </c>
      <c r="H129" s="1" t="s">
        <v>1328</v>
      </c>
      <c r="I129" s="1">
        <v>1</v>
      </c>
      <c r="J129" s="92" t="s">
        <v>962</v>
      </c>
      <c r="K129" s="315">
        <v>26</v>
      </c>
      <c r="L129" s="1">
        <f t="shared" si="142"/>
        <v>1</v>
      </c>
      <c r="M129" s="311">
        <v>25</v>
      </c>
      <c r="N129" s="1">
        <f t="shared" si="143"/>
        <v>2</v>
      </c>
      <c r="O129" s="308">
        <v>23</v>
      </c>
      <c r="P129" s="1">
        <f t="shared" si="144"/>
        <v>2</v>
      </c>
      <c r="Q129" s="301">
        <v>21</v>
      </c>
      <c r="R129" s="1">
        <f t="shared" si="145"/>
        <v>2</v>
      </c>
      <c r="S129" s="290">
        <v>19</v>
      </c>
      <c r="T129" s="1">
        <f t="shared" si="146"/>
        <v>0</v>
      </c>
      <c r="U129" s="282">
        <v>19</v>
      </c>
      <c r="V129" s="1">
        <f t="shared" si="147"/>
        <v>0</v>
      </c>
      <c r="W129" s="77">
        <v>19</v>
      </c>
      <c r="X129" s="1">
        <f t="shared" si="157"/>
        <v>0</v>
      </c>
      <c r="Y129" s="265">
        <v>19</v>
      </c>
      <c r="Z129" s="1">
        <f t="shared" si="149"/>
        <v>2</v>
      </c>
      <c r="AA129" s="234">
        <v>17</v>
      </c>
      <c r="AB129" s="1">
        <f t="shared" si="150"/>
        <v>1</v>
      </c>
      <c r="AC129" s="227">
        <v>16</v>
      </c>
      <c r="AD129" s="1">
        <f t="shared" si="151"/>
        <v>0</v>
      </c>
      <c r="AE129" s="63">
        <v>16</v>
      </c>
      <c r="AF129" s="1">
        <f t="shared" si="86"/>
        <v>0</v>
      </c>
      <c r="AG129" s="206">
        <v>16</v>
      </c>
      <c r="AH129" s="1">
        <f t="shared" si="87"/>
        <v>0</v>
      </c>
      <c r="AI129" s="63">
        <v>16</v>
      </c>
      <c r="AJ129" s="1">
        <f t="shared" si="88"/>
        <v>2</v>
      </c>
      <c r="AK129" s="63">
        <v>14</v>
      </c>
      <c r="AL129" s="1">
        <f t="shared" si="152"/>
        <v>0</v>
      </c>
      <c r="AM129" s="63">
        <v>14</v>
      </c>
      <c r="AN129" s="1">
        <f t="shared" si="153"/>
        <v>0</v>
      </c>
      <c r="AO129" s="63">
        <v>14</v>
      </c>
      <c r="AP129" s="1">
        <f t="shared" si="97"/>
        <v>6</v>
      </c>
      <c r="AQ129" s="63">
        <v>8</v>
      </c>
      <c r="AR129" s="10">
        <f t="shared" si="154"/>
        <v>8</v>
      </c>
      <c r="AS129" s="84">
        <v>0</v>
      </c>
      <c r="AT129" s="84"/>
      <c r="AU129" s="84"/>
      <c r="AV129" s="84"/>
      <c r="AW129" s="84"/>
      <c r="AX129" s="84"/>
      <c r="AY129" s="84"/>
      <c r="AZ129" s="84"/>
      <c r="BA129" s="84"/>
      <c r="BB129" s="84"/>
      <c r="BC129" s="91"/>
      <c r="BD129" s="84"/>
      <c r="BE129" s="84"/>
      <c r="BF129" s="84"/>
      <c r="BG129" s="84"/>
      <c r="BH129" s="84"/>
      <c r="BI129" s="84"/>
      <c r="BJ129" s="84"/>
      <c r="BK129" s="84"/>
      <c r="BL129" s="84"/>
      <c r="BM129" s="84"/>
      <c r="BN129" s="84"/>
      <c r="BO129" s="84"/>
      <c r="BP129" s="84"/>
      <c r="BQ129" s="84"/>
      <c r="BR129" s="84"/>
      <c r="BS129" s="84"/>
      <c r="BT129" s="84"/>
      <c r="BU129" s="84"/>
      <c r="BV129" s="84"/>
      <c r="BW129" s="84"/>
      <c r="BX129" s="89"/>
      <c r="BY129" s="89"/>
      <c r="BZ129" s="7"/>
      <c r="CA129" s="5"/>
      <c r="CB129" s="2"/>
      <c r="CC129" s="2"/>
      <c r="CE129"/>
    </row>
    <row r="130" spans="1:84">
      <c r="B130" s="1" t="s">
        <v>863</v>
      </c>
      <c r="C130" s="1" t="s">
        <v>1239</v>
      </c>
      <c r="D130" s="236"/>
      <c r="E130" s="237"/>
      <c r="F130" s="238"/>
      <c r="H130" s="238"/>
      <c r="I130" s="1" t="s">
        <v>1095</v>
      </c>
      <c r="J130" s="1" t="s">
        <v>1241</v>
      </c>
      <c r="K130" s="315">
        <v>2</v>
      </c>
      <c r="L130" s="237"/>
      <c r="M130" s="311">
        <v>2</v>
      </c>
      <c r="N130" s="237"/>
      <c r="O130" s="308">
        <v>2</v>
      </c>
      <c r="P130" s="237"/>
      <c r="Q130" s="301">
        <v>2</v>
      </c>
      <c r="R130" s="237"/>
      <c r="S130" s="290">
        <v>2</v>
      </c>
      <c r="T130" s="237"/>
      <c r="U130" s="282">
        <v>2</v>
      </c>
      <c r="V130" s="237"/>
      <c r="W130" s="77">
        <v>2</v>
      </c>
      <c r="X130" s="237"/>
      <c r="Y130" s="265">
        <v>2</v>
      </c>
      <c r="Z130" s="237"/>
      <c r="AA130" s="239"/>
      <c r="AB130" s="237"/>
      <c r="AC130" s="239"/>
      <c r="AD130" s="237"/>
      <c r="AE130" s="240"/>
      <c r="AF130" s="237"/>
      <c r="AG130" s="241"/>
      <c r="AH130" s="237"/>
      <c r="AI130" s="240"/>
      <c r="AJ130" s="237"/>
      <c r="AK130" s="240"/>
      <c r="AL130" s="237"/>
      <c r="AM130" s="240"/>
      <c r="AN130" s="237"/>
      <c r="AO130" s="240"/>
      <c r="AP130" s="237"/>
      <c r="AQ130" s="240"/>
      <c r="AR130" s="237"/>
      <c r="AS130" s="240"/>
      <c r="AT130" s="237"/>
      <c r="AU130" s="240"/>
      <c r="AV130" s="237"/>
      <c r="AW130" s="242"/>
      <c r="AX130" s="237"/>
      <c r="AY130" s="240"/>
      <c r="AZ130" s="237"/>
      <c r="BA130" s="240"/>
      <c r="BB130" s="237"/>
      <c r="BC130" s="243"/>
      <c r="BD130" s="237"/>
      <c r="BE130" s="240"/>
      <c r="BF130" s="237"/>
      <c r="BG130" s="237"/>
      <c r="BH130" s="237"/>
      <c r="BI130" s="237"/>
      <c r="BJ130" s="237"/>
      <c r="BK130" s="237"/>
      <c r="BL130" s="237"/>
      <c r="BM130" s="237"/>
      <c r="BN130" s="237"/>
      <c r="BO130" s="237"/>
      <c r="BP130" s="237"/>
      <c r="BQ130" s="237"/>
      <c r="BR130" s="237"/>
      <c r="BS130" s="237"/>
      <c r="BT130" s="237"/>
      <c r="BU130" s="237"/>
      <c r="BV130" s="237"/>
      <c r="BW130" s="237"/>
      <c r="BX130" s="244"/>
      <c r="BY130" s="244"/>
      <c r="BZ130" s="244"/>
      <c r="CA130" s="245"/>
      <c r="CB130" s="245"/>
      <c r="CC130" s="245"/>
      <c r="CD130" s="237"/>
      <c r="CE130" s="246"/>
      <c r="CF130" s="237"/>
    </row>
    <row r="131" spans="1:84">
      <c r="A131" s="60">
        <f>(X131+Z131+AB131+AD131+AF131+AH131+AJ131+AL131+AN131+AP131+AR131+AT131+AV131+AX131+AZ131+BB131+BD131+BF131+BH131+BJ131+BL131+BN131+BP131+BR131+BT131+BV131)/((25*3)+1.5)</f>
        <v>2.4052287581699345</v>
      </c>
      <c r="B131" s="1" t="s">
        <v>813</v>
      </c>
      <c r="C131" s="1" t="s">
        <v>96</v>
      </c>
      <c r="D131" s="159">
        <v>36263</v>
      </c>
      <c r="E131" s="141"/>
      <c r="F131" s="158">
        <f t="shared" ref="F131" si="169">$B$1-D131</f>
        <v>7019</v>
      </c>
      <c r="H131" s="138" t="s">
        <v>1007</v>
      </c>
      <c r="I131" s="1">
        <v>1</v>
      </c>
      <c r="J131" s="1" t="s">
        <v>162</v>
      </c>
      <c r="K131" s="315">
        <v>551</v>
      </c>
      <c r="L131" s="1">
        <f t="shared" ref="L131:L196" si="170">K131-M131</f>
        <v>4</v>
      </c>
      <c r="M131" s="311">
        <v>547</v>
      </c>
      <c r="N131" s="1">
        <f t="shared" ref="N131:N196" si="171">M131-O131</f>
        <v>10</v>
      </c>
      <c r="O131" s="308">
        <v>537</v>
      </c>
      <c r="P131" s="1">
        <f t="shared" ref="P131:P174" si="172">O131-Q131</f>
        <v>4</v>
      </c>
      <c r="Q131" s="301">
        <v>533</v>
      </c>
      <c r="R131" s="1">
        <f t="shared" ref="R131:R132" si="173">Q131-S131</f>
        <v>6</v>
      </c>
      <c r="S131" s="290">
        <v>527</v>
      </c>
      <c r="T131" s="1">
        <f t="shared" ref="T131:T200" si="174">S131-U131</f>
        <v>2</v>
      </c>
      <c r="U131" s="282">
        <v>525</v>
      </c>
      <c r="V131" s="1">
        <f t="shared" ref="V131:V200" si="175">U131-W131</f>
        <v>3</v>
      </c>
      <c r="W131" s="77">
        <v>522</v>
      </c>
      <c r="X131" s="1">
        <f t="shared" ref="X131:X163" si="176">W131-Y131</f>
        <v>1</v>
      </c>
      <c r="Y131" s="265">
        <v>521</v>
      </c>
      <c r="Z131" s="1">
        <f t="shared" si="149"/>
        <v>5</v>
      </c>
      <c r="AA131" s="234">
        <v>516</v>
      </c>
      <c r="AB131" s="1">
        <f t="shared" si="150"/>
        <v>10</v>
      </c>
      <c r="AC131" s="227">
        <v>506</v>
      </c>
      <c r="AD131" s="1">
        <f t="shared" si="151"/>
        <v>2</v>
      </c>
      <c r="AE131" s="63">
        <v>504</v>
      </c>
      <c r="AF131" s="1">
        <f t="shared" si="86"/>
        <v>3</v>
      </c>
      <c r="AG131" s="206">
        <v>501</v>
      </c>
      <c r="AH131" s="1">
        <f t="shared" si="87"/>
        <v>0</v>
      </c>
      <c r="AI131" s="63">
        <v>501</v>
      </c>
      <c r="AJ131" s="1">
        <f t="shared" si="88"/>
        <v>13</v>
      </c>
      <c r="AK131" s="63">
        <v>488</v>
      </c>
      <c r="AL131" s="1">
        <f t="shared" si="152"/>
        <v>6</v>
      </c>
      <c r="AM131" s="63">
        <v>482</v>
      </c>
      <c r="AN131" s="1">
        <f t="shared" si="153"/>
        <v>2</v>
      </c>
      <c r="AO131" s="63">
        <v>480</v>
      </c>
      <c r="AP131" s="1">
        <f t="shared" si="97"/>
        <v>5</v>
      </c>
      <c r="AQ131" s="63">
        <v>475</v>
      </c>
      <c r="AR131" s="1">
        <f>AQ131-AS131</f>
        <v>8</v>
      </c>
      <c r="AS131" s="63">
        <v>467</v>
      </c>
      <c r="AT131" s="1">
        <f>AS131-AU131</f>
        <v>10</v>
      </c>
      <c r="AU131" s="63">
        <v>457</v>
      </c>
      <c r="AV131" s="1">
        <f t="shared" si="99"/>
        <v>7</v>
      </c>
      <c r="AW131" s="94">
        <v>450</v>
      </c>
      <c r="AX131" s="1">
        <f t="shared" si="167"/>
        <v>3</v>
      </c>
      <c r="AY131" s="63">
        <v>447</v>
      </c>
      <c r="AZ131" s="1">
        <f t="shared" si="159"/>
        <v>14</v>
      </c>
      <c r="BA131" s="63">
        <v>433</v>
      </c>
      <c r="BB131" s="1">
        <f t="shared" si="164"/>
        <v>16</v>
      </c>
      <c r="BC131" s="77">
        <v>417</v>
      </c>
      <c r="BD131" s="1">
        <f t="shared" si="164"/>
        <v>7</v>
      </c>
      <c r="BE131" s="63">
        <v>410</v>
      </c>
      <c r="BF131" s="1">
        <f t="shared" si="164"/>
        <v>2</v>
      </c>
      <c r="BG131" s="1">
        <v>408</v>
      </c>
      <c r="BH131" s="1">
        <f t="shared" si="109"/>
        <v>8</v>
      </c>
      <c r="BI131" s="10">
        <v>400</v>
      </c>
      <c r="BJ131" s="1">
        <f t="shared" si="110"/>
        <v>5</v>
      </c>
      <c r="BK131" s="10">
        <v>395</v>
      </c>
      <c r="BL131" s="1">
        <f t="shared" si="161"/>
        <v>3</v>
      </c>
      <c r="BM131" s="10">
        <v>392</v>
      </c>
      <c r="BN131" s="1">
        <f t="shared" si="112"/>
        <v>14</v>
      </c>
      <c r="BO131" s="10">
        <v>378</v>
      </c>
      <c r="BP131" s="1">
        <f t="shared" si="112"/>
        <v>7</v>
      </c>
      <c r="BQ131" s="10">
        <v>371</v>
      </c>
      <c r="BR131" s="1">
        <f t="shared" si="162"/>
        <v>10</v>
      </c>
      <c r="BS131" s="10">
        <v>361</v>
      </c>
      <c r="BT131" s="1">
        <f t="shared" si="113"/>
        <v>14</v>
      </c>
      <c r="BU131" s="10">
        <v>347</v>
      </c>
      <c r="BV131" s="1">
        <f t="shared" si="113"/>
        <v>9</v>
      </c>
      <c r="BW131" s="1">
        <v>338</v>
      </c>
      <c r="BX131" s="3">
        <v>368</v>
      </c>
      <c r="BY131" s="3">
        <v>325</v>
      </c>
      <c r="BZ131" s="7"/>
      <c r="CA131" s="5">
        <f t="shared" si="103"/>
        <v>43</v>
      </c>
      <c r="CB131" s="2"/>
      <c r="CC131" s="2"/>
      <c r="CE131" t="s">
        <v>485</v>
      </c>
      <c r="CF131" s="1" t="s">
        <v>486</v>
      </c>
    </row>
    <row r="132" spans="1:84">
      <c r="A132" s="112">
        <f>(R132)/((1*3))</f>
        <v>7</v>
      </c>
      <c r="B132" s="1" t="s">
        <v>801</v>
      </c>
      <c r="C132" s="1" t="s">
        <v>96</v>
      </c>
      <c r="D132" s="159">
        <v>42960</v>
      </c>
      <c r="E132" s="141"/>
      <c r="F132" s="158">
        <f t="shared" ref="F132" si="177">$B$1-D132</f>
        <v>322</v>
      </c>
      <c r="H132" s="1" t="s">
        <v>1006</v>
      </c>
      <c r="I132" s="1">
        <v>1</v>
      </c>
      <c r="J132" s="10" t="s">
        <v>1301</v>
      </c>
      <c r="K132" s="315">
        <v>41</v>
      </c>
      <c r="L132" s="1">
        <f t="shared" si="170"/>
        <v>13</v>
      </c>
      <c r="M132" s="311">
        <v>28</v>
      </c>
      <c r="N132" s="1">
        <f t="shared" si="171"/>
        <v>1</v>
      </c>
      <c r="O132" s="308">
        <v>27</v>
      </c>
      <c r="P132" s="1">
        <f t="shared" si="172"/>
        <v>6</v>
      </c>
      <c r="Q132" s="301">
        <v>21</v>
      </c>
      <c r="R132" s="1">
        <f t="shared" si="173"/>
        <v>21</v>
      </c>
      <c r="S132" s="84"/>
      <c r="T132" s="84"/>
      <c r="U132" s="84"/>
      <c r="V132" s="84"/>
      <c r="W132" s="84"/>
      <c r="X132" s="84"/>
      <c r="Y132" s="84"/>
      <c r="Z132" s="84"/>
      <c r="AA132" s="84"/>
      <c r="AB132" s="84"/>
      <c r="AC132" s="84"/>
      <c r="AD132" s="84"/>
      <c r="AE132" s="88"/>
      <c r="AF132" s="84"/>
      <c r="AG132" s="88"/>
      <c r="AH132" s="84"/>
      <c r="AI132" s="88"/>
      <c r="AJ132" s="84"/>
      <c r="AK132" s="88"/>
      <c r="AL132" s="84"/>
      <c r="AM132" s="88"/>
      <c r="AN132" s="84"/>
      <c r="AO132" s="88"/>
      <c r="AP132" s="84"/>
      <c r="AQ132" s="84"/>
      <c r="AR132" s="84"/>
      <c r="AS132" s="84"/>
      <c r="AT132" s="84"/>
      <c r="AU132" s="84"/>
      <c r="AV132" s="84"/>
      <c r="AW132" s="84"/>
      <c r="AX132" s="84"/>
      <c r="AY132" s="84"/>
      <c r="AZ132" s="84"/>
      <c r="BA132" s="84"/>
      <c r="BB132" s="84"/>
      <c r="BC132" s="91"/>
      <c r="BD132" s="84"/>
      <c r="BE132" s="84"/>
      <c r="BF132" s="84"/>
      <c r="BG132" s="84"/>
      <c r="BH132" s="84"/>
      <c r="BI132" s="84"/>
      <c r="BJ132" s="84"/>
      <c r="BK132" s="84"/>
      <c r="BL132" s="84"/>
      <c r="BM132" s="84"/>
      <c r="BN132" s="84"/>
      <c r="BO132" s="84"/>
      <c r="BP132" s="84"/>
      <c r="BQ132" s="84"/>
      <c r="BR132" s="84"/>
      <c r="BS132" s="84"/>
      <c r="BT132" s="84"/>
      <c r="BU132" s="84"/>
      <c r="BV132" s="84"/>
      <c r="BW132" s="84"/>
      <c r="BX132" s="89"/>
      <c r="BY132" s="89"/>
      <c r="BZ132" s="7"/>
      <c r="CA132" s="5"/>
      <c r="CB132" s="2"/>
      <c r="CC132" s="2"/>
      <c r="CE132"/>
    </row>
    <row r="133" spans="1:84">
      <c r="B133" s="1" t="s">
        <v>801</v>
      </c>
      <c r="C133" s="1" t="s">
        <v>100</v>
      </c>
      <c r="D133" s="166">
        <v>41637</v>
      </c>
      <c r="E133" s="166">
        <v>42767</v>
      </c>
      <c r="F133" s="165">
        <f>E133-D133</f>
        <v>1130</v>
      </c>
      <c r="H133" s="87" t="s">
        <v>1006</v>
      </c>
      <c r="I133" s="87">
        <v>0</v>
      </c>
      <c r="J133" s="155" t="s">
        <v>963</v>
      </c>
      <c r="K133" s="315">
        <v>84</v>
      </c>
      <c r="L133" s="1">
        <f t="shared" si="170"/>
        <v>0</v>
      </c>
      <c r="M133" s="311">
        <v>84</v>
      </c>
      <c r="N133" s="1">
        <f t="shared" si="171"/>
        <v>0</v>
      </c>
      <c r="O133" s="308">
        <v>84</v>
      </c>
      <c r="P133" s="1">
        <f t="shared" si="172"/>
        <v>0</v>
      </c>
      <c r="Q133" s="301">
        <v>84</v>
      </c>
      <c r="R133" s="1">
        <f t="shared" ref="R133:R202" si="178">Q133-S133</f>
        <v>0</v>
      </c>
      <c r="S133" s="290">
        <v>84</v>
      </c>
      <c r="T133" s="1">
        <f t="shared" si="174"/>
        <v>0</v>
      </c>
      <c r="U133" s="282">
        <v>84</v>
      </c>
      <c r="V133" s="1">
        <f t="shared" si="175"/>
        <v>1</v>
      </c>
      <c r="W133" s="77">
        <v>83</v>
      </c>
      <c r="X133" s="1">
        <f t="shared" si="176"/>
        <v>14</v>
      </c>
      <c r="Y133" s="265">
        <v>69</v>
      </c>
      <c r="Z133" s="1">
        <f t="shared" si="149"/>
        <v>1</v>
      </c>
      <c r="AA133" s="234">
        <v>68</v>
      </c>
      <c r="AB133" s="1">
        <f t="shared" si="150"/>
        <v>1</v>
      </c>
      <c r="AC133" s="227">
        <v>67</v>
      </c>
      <c r="AD133" s="1">
        <f t="shared" si="151"/>
        <v>2</v>
      </c>
      <c r="AE133" s="63">
        <v>65</v>
      </c>
      <c r="AF133" s="1">
        <f t="shared" si="86"/>
        <v>6</v>
      </c>
      <c r="AG133" s="206">
        <v>59</v>
      </c>
      <c r="AH133" s="1">
        <f t="shared" si="87"/>
        <v>3</v>
      </c>
      <c r="AI133" s="63">
        <v>56</v>
      </c>
      <c r="AJ133" s="1">
        <f t="shared" si="88"/>
        <v>0</v>
      </c>
      <c r="AK133" s="63">
        <v>56</v>
      </c>
      <c r="AL133" s="1">
        <f t="shared" si="152"/>
        <v>6</v>
      </c>
      <c r="AM133" s="63">
        <v>50</v>
      </c>
      <c r="AN133" s="1">
        <f t="shared" si="153"/>
        <v>20</v>
      </c>
      <c r="AO133" s="63">
        <v>30</v>
      </c>
      <c r="AP133" s="1">
        <f t="shared" si="97"/>
        <v>8</v>
      </c>
      <c r="AQ133" s="63">
        <v>22</v>
      </c>
      <c r="AR133" s="1">
        <f>AQ133-AS133</f>
        <v>8</v>
      </c>
      <c r="AS133" s="63">
        <v>14</v>
      </c>
      <c r="AT133" s="10"/>
      <c r="AU133" s="63">
        <v>4</v>
      </c>
      <c r="AV133" s="10"/>
      <c r="AW133" s="96">
        <v>0</v>
      </c>
      <c r="AX133" s="10"/>
      <c r="AY133" s="10"/>
      <c r="AZ133" s="10"/>
      <c r="BA133" s="10"/>
      <c r="BB133" s="10"/>
      <c r="BC133" s="77"/>
      <c r="BD133" s="10"/>
      <c r="BE133" s="10"/>
      <c r="BF133" s="10"/>
      <c r="BG133" s="10"/>
      <c r="BH133" s="10"/>
      <c r="BI133" s="10"/>
      <c r="BJ133" s="10"/>
      <c r="BK133" s="10"/>
      <c r="BL133" s="10"/>
      <c r="BM133" s="10"/>
      <c r="BN133" s="10"/>
      <c r="BO133" s="10"/>
      <c r="BP133" s="10"/>
      <c r="BQ133" s="10"/>
      <c r="BR133" s="10"/>
      <c r="BS133" s="10"/>
      <c r="BT133" s="10"/>
      <c r="BU133" s="10"/>
      <c r="BV133" s="10"/>
      <c r="BW133" s="10"/>
      <c r="BX133" s="40"/>
      <c r="BY133" s="40"/>
      <c r="BZ133" s="7"/>
      <c r="CA133" s="5"/>
      <c r="CB133" s="2"/>
      <c r="CC133" s="2"/>
      <c r="CE133"/>
    </row>
    <row r="134" spans="1:84">
      <c r="A134" s="60">
        <f>(X134+Z134+AB134+AD134+AF134+AH134+AJ134+AL134+AN134+AP134+AR134+AT134+AV134+AX134+AZ134+BB134+BD134+BF134+BH134+BJ134+BL134+BN134+BP134+BR134+BT134+BV134)/((25*3)+1.5)</f>
        <v>0.75816993464052285</v>
      </c>
      <c r="B134" s="1" t="s">
        <v>814</v>
      </c>
      <c r="C134" s="1" t="s">
        <v>96</v>
      </c>
      <c r="D134" s="159">
        <v>41533</v>
      </c>
      <c r="E134" s="141"/>
      <c r="F134" s="158">
        <f t="shared" ref="F134" si="179">$B$1-D134</f>
        <v>1749</v>
      </c>
      <c r="H134" s="1" t="s">
        <v>1006</v>
      </c>
      <c r="I134" s="10">
        <v>1</v>
      </c>
      <c r="J134" s="10" t="s">
        <v>215</v>
      </c>
      <c r="K134" s="315">
        <v>263</v>
      </c>
      <c r="L134" s="1">
        <f t="shared" si="170"/>
        <v>1</v>
      </c>
      <c r="M134" s="311">
        <v>262</v>
      </c>
      <c r="N134" s="1">
        <f t="shared" si="171"/>
        <v>2</v>
      </c>
      <c r="O134" s="308">
        <v>260</v>
      </c>
      <c r="P134" s="1">
        <f t="shared" si="172"/>
        <v>1</v>
      </c>
      <c r="Q134" s="301">
        <v>259</v>
      </c>
      <c r="R134" s="1">
        <f t="shared" si="178"/>
        <v>3</v>
      </c>
      <c r="S134" s="290">
        <v>256</v>
      </c>
      <c r="T134" s="1">
        <f t="shared" si="174"/>
        <v>2</v>
      </c>
      <c r="U134" s="282">
        <v>254</v>
      </c>
      <c r="V134" s="1">
        <f t="shared" si="175"/>
        <v>3</v>
      </c>
      <c r="W134" s="77">
        <v>251</v>
      </c>
      <c r="X134" s="1">
        <f t="shared" si="176"/>
        <v>1</v>
      </c>
      <c r="Y134" s="265">
        <v>250</v>
      </c>
      <c r="Z134" s="1">
        <f t="shared" si="149"/>
        <v>1</v>
      </c>
      <c r="AA134" s="234">
        <v>249</v>
      </c>
      <c r="AB134" s="1">
        <f t="shared" si="150"/>
        <v>0</v>
      </c>
      <c r="AC134" s="227">
        <v>249</v>
      </c>
      <c r="AD134" s="1">
        <f t="shared" si="151"/>
        <v>0</v>
      </c>
      <c r="AE134" s="63">
        <v>249</v>
      </c>
      <c r="AF134" s="1">
        <f t="shared" si="86"/>
        <v>3</v>
      </c>
      <c r="AG134" s="206">
        <v>246</v>
      </c>
      <c r="AH134" s="1">
        <f t="shared" si="87"/>
        <v>0</v>
      </c>
      <c r="AI134" s="63">
        <v>246</v>
      </c>
      <c r="AJ134" s="1">
        <f t="shared" si="88"/>
        <v>4</v>
      </c>
      <c r="AK134" s="63">
        <v>242</v>
      </c>
      <c r="AL134" s="1">
        <f t="shared" si="152"/>
        <v>0</v>
      </c>
      <c r="AM134" s="63">
        <v>242</v>
      </c>
      <c r="AN134" s="1">
        <f t="shared" si="153"/>
        <v>4</v>
      </c>
      <c r="AO134" s="63">
        <v>238</v>
      </c>
      <c r="AP134" s="1">
        <f t="shared" si="97"/>
        <v>2</v>
      </c>
      <c r="AQ134" s="63">
        <v>236</v>
      </c>
      <c r="AR134" s="1">
        <f t="shared" ref="AR134:AR212" si="180">AQ134-AS134</f>
        <v>11</v>
      </c>
      <c r="AS134" s="63">
        <v>225</v>
      </c>
      <c r="AT134" s="1">
        <f t="shared" ref="AT134:AT212" si="181">AS134-AU134</f>
        <v>4</v>
      </c>
      <c r="AU134" s="63">
        <v>221</v>
      </c>
      <c r="AV134" s="1">
        <f t="shared" si="99"/>
        <v>8</v>
      </c>
      <c r="AW134" s="94">
        <v>213</v>
      </c>
      <c r="AX134" s="1">
        <f t="shared" si="167"/>
        <v>4</v>
      </c>
      <c r="AY134" s="63">
        <v>209</v>
      </c>
      <c r="AZ134" s="1">
        <f t="shared" si="159"/>
        <v>0</v>
      </c>
      <c r="BA134" s="63">
        <v>209</v>
      </c>
      <c r="BB134" s="1">
        <f t="shared" si="164"/>
        <v>0</v>
      </c>
      <c r="BC134" s="77">
        <v>209</v>
      </c>
      <c r="BD134" s="1">
        <f t="shared" si="164"/>
        <v>0</v>
      </c>
      <c r="BE134" s="63">
        <v>209</v>
      </c>
      <c r="BF134" s="1">
        <f t="shared" si="164"/>
        <v>3</v>
      </c>
      <c r="BG134" s="1">
        <v>206</v>
      </c>
      <c r="BH134" s="1">
        <f t="shared" si="109"/>
        <v>1</v>
      </c>
      <c r="BI134" s="10">
        <v>205</v>
      </c>
      <c r="BJ134" s="1">
        <f t="shared" si="110"/>
        <v>1</v>
      </c>
      <c r="BK134" s="10">
        <v>204</v>
      </c>
      <c r="BL134" s="1">
        <f t="shared" si="161"/>
        <v>1</v>
      </c>
      <c r="BM134" s="10">
        <v>203</v>
      </c>
      <c r="BN134" s="1">
        <f t="shared" si="112"/>
        <v>3</v>
      </c>
      <c r="BO134" s="10">
        <v>200</v>
      </c>
      <c r="BP134" s="1">
        <f t="shared" si="112"/>
        <v>2</v>
      </c>
      <c r="BQ134" s="10">
        <v>198</v>
      </c>
      <c r="BR134" s="1">
        <f t="shared" si="162"/>
        <v>4</v>
      </c>
      <c r="BS134" s="10">
        <v>194</v>
      </c>
      <c r="BT134" s="1">
        <f t="shared" si="113"/>
        <v>1</v>
      </c>
      <c r="BU134" s="10">
        <v>193</v>
      </c>
      <c r="BV134" s="1">
        <f t="shared" si="113"/>
        <v>0</v>
      </c>
      <c r="BW134" s="1">
        <v>193</v>
      </c>
      <c r="BX134" s="3">
        <v>193</v>
      </c>
      <c r="BY134" s="3">
        <v>191</v>
      </c>
      <c r="BZ134" s="7"/>
      <c r="CA134" s="5">
        <f t="shared" si="103"/>
        <v>2</v>
      </c>
      <c r="CB134" s="2"/>
      <c r="CC134" s="2"/>
      <c r="CE134" t="s">
        <v>487</v>
      </c>
      <c r="CF134" s="1" t="s">
        <v>488</v>
      </c>
    </row>
    <row r="135" spans="1:84">
      <c r="A135" s="112">
        <f>(AL135+AN135+AP135+AR135+AT135+AV135)/((6*3))</f>
        <v>1.1666666666666667</v>
      </c>
      <c r="B135" s="1" t="s">
        <v>801</v>
      </c>
      <c r="C135" s="1" t="s">
        <v>96</v>
      </c>
      <c r="D135" s="159">
        <v>41611</v>
      </c>
      <c r="E135" s="141"/>
      <c r="F135" s="158">
        <f t="shared" ref="F135" si="182">$B$1-D135</f>
        <v>1671</v>
      </c>
      <c r="H135" s="1" t="s">
        <v>1006</v>
      </c>
      <c r="I135" s="10">
        <v>1</v>
      </c>
      <c r="J135" s="92" t="s">
        <v>964</v>
      </c>
      <c r="K135" s="315">
        <v>37</v>
      </c>
      <c r="L135" s="1">
        <f t="shared" si="170"/>
        <v>0</v>
      </c>
      <c r="M135" s="311">
        <v>37</v>
      </c>
      <c r="N135" s="1">
        <f t="shared" si="171"/>
        <v>0</v>
      </c>
      <c r="O135" s="308">
        <v>37</v>
      </c>
      <c r="P135" s="1">
        <f t="shared" si="172"/>
        <v>1</v>
      </c>
      <c r="Q135" s="301">
        <v>36</v>
      </c>
      <c r="R135" s="1">
        <f t="shared" si="178"/>
        <v>1</v>
      </c>
      <c r="S135" s="290">
        <v>35</v>
      </c>
      <c r="T135" s="1">
        <f t="shared" si="174"/>
        <v>1</v>
      </c>
      <c r="U135" s="282">
        <v>34</v>
      </c>
      <c r="V135" s="1">
        <f t="shared" si="175"/>
        <v>1</v>
      </c>
      <c r="W135" s="77">
        <v>33</v>
      </c>
      <c r="X135" s="1">
        <f t="shared" si="176"/>
        <v>0</v>
      </c>
      <c r="Y135" s="265">
        <v>33</v>
      </c>
      <c r="Z135" s="1">
        <f t="shared" si="149"/>
        <v>4</v>
      </c>
      <c r="AA135" s="234">
        <v>29</v>
      </c>
      <c r="AB135" s="1">
        <f t="shared" si="150"/>
        <v>0</v>
      </c>
      <c r="AC135" s="227">
        <v>29</v>
      </c>
      <c r="AD135" s="1">
        <f t="shared" si="151"/>
        <v>0</v>
      </c>
      <c r="AE135" s="63">
        <v>29</v>
      </c>
      <c r="AF135" s="1">
        <f t="shared" si="86"/>
        <v>0</v>
      </c>
      <c r="AG135" s="206">
        <v>29</v>
      </c>
      <c r="AH135" s="1">
        <f t="shared" si="87"/>
        <v>8</v>
      </c>
      <c r="AI135" s="63">
        <v>21</v>
      </c>
      <c r="AJ135" s="1">
        <f t="shared" si="88"/>
        <v>0</v>
      </c>
      <c r="AK135" s="63">
        <v>21</v>
      </c>
      <c r="AL135" s="1">
        <f t="shared" si="152"/>
        <v>5</v>
      </c>
      <c r="AM135" s="63">
        <v>16</v>
      </c>
      <c r="AN135" s="1">
        <f t="shared" si="153"/>
        <v>1</v>
      </c>
      <c r="AO135" s="63">
        <v>15</v>
      </c>
      <c r="AP135" s="1">
        <f t="shared" si="97"/>
        <v>0</v>
      </c>
      <c r="AQ135" s="63">
        <v>15</v>
      </c>
      <c r="AR135" s="1">
        <f t="shared" si="180"/>
        <v>1</v>
      </c>
      <c r="AS135" s="63">
        <v>14</v>
      </c>
      <c r="AT135" s="1">
        <f t="shared" si="181"/>
        <v>3</v>
      </c>
      <c r="AU135" s="63">
        <v>11</v>
      </c>
      <c r="AV135" s="1">
        <f t="shared" si="99"/>
        <v>11</v>
      </c>
      <c r="AW135" s="84">
        <v>0</v>
      </c>
      <c r="AX135" s="84"/>
      <c r="AY135" s="84"/>
      <c r="AZ135" s="84"/>
      <c r="BA135" s="84"/>
      <c r="BB135" s="84"/>
      <c r="BC135" s="91"/>
      <c r="BD135" s="84"/>
      <c r="BE135" s="84"/>
      <c r="BF135" s="84"/>
      <c r="BG135" s="84"/>
      <c r="BH135" s="84"/>
      <c r="BI135" s="84"/>
      <c r="BJ135" s="84"/>
      <c r="BK135" s="84"/>
      <c r="BL135" s="84"/>
      <c r="BM135" s="84"/>
      <c r="BN135" s="84"/>
      <c r="BO135" s="84"/>
      <c r="BP135" s="84"/>
      <c r="BQ135" s="84"/>
      <c r="BR135" s="84"/>
      <c r="BS135" s="84"/>
      <c r="BT135" s="84"/>
      <c r="BU135" s="84"/>
      <c r="BV135" s="84"/>
      <c r="BW135" s="84"/>
      <c r="BX135" s="89"/>
      <c r="BY135" s="89"/>
      <c r="BZ135" s="7"/>
      <c r="CA135" s="5"/>
      <c r="CB135" s="2"/>
      <c r="CC135" s="2"/>
      <c r="CE135"/>
    </row>
    <row r="136" spans="1:84">
      <c r="B136" s="1" t="s">
        <v>815</v>
      </c>
      <c r="C136" s="1" t="s">
        <v>100</v>
      </c>
      <c r="D136" s="166">
        <v>35079</v>
      </c>
      <c r="E136" s="166">
        <v>37496</v>
      </c>
      <c r="F136" s="165">
        <f>E136-D136</f>
        <v>2417</v>
      </c>
      <c r="H136" s="87" t="s">
        <v>1006</v>
      </c>
      <c r="I136" s="8">
        <v>0</v>
      </c>
      <c r="J136" s="8" t="s">
        <v>279</v>
      </c>
      <c r="K136" s="315">
        <v>42</v>
      </c>
      <c r="L136" s="1">
        <f t="shared" si="170"/>
        <v>0</v>
      </c>
      <c r="M136" s="311">
        <v>42</v>
      </c>
      <c r="N136" s="1">
        <f t="shared" si="171"/>
        <v>0</v>
      </c>
      <c r="O136" s="308">
        <v>42</v>
      </c>
      <c r="P136" s="1">
        <f t="shared" si="172"/>
        <v>0</v>
      </c>
      <c r="Q136" s="301">
        <v>42</v>
      </c>
      <c r="R136" s="1">
        <f t="shared" si="178"/>
        <v>0</v>
      </c>
      <c r="S136" s="290">
        <v>42</v>
      </c>
      <c r="T136" s="1">
        <f t="shared" si="174"/>
        <v>0</v>
      </c>
      <c r="U136" s="282">
        <v>42</v>
      </c>
      <c r="V136" s="1">
        <f t="shared" si="175"/>
        <v>0</v>
      </c>
      <c r="W136" s="77">
        <v>42</v>
      </c>
      <c r="X136" s="1">
        <f t="shared" si="176"/>
        <v>0</v>
      </c>
      <c r="Y136" s="265">
        <v>42</v>
      </c>
      <c r="Z136" s="1">
        <f t="shared" si="149"/>
        <v>0</v>
      </c>
      <c r="AA136" s="234">
        <v>42</v>
      </c>
      <c r="AB136" s="1">
        <f t="shared" si="150"/>
        <v>0</v>
      </c>
      <c r="AC136" s="227">
        <v>42</v>
      </c>
      <c r="AD136" s="1">
        <f t="shared" si="151"/>
        <v>0</v>
      </c>
      <c r="AE136" s="63">
        <v>42</v>
      </c>
      <c r="AF136" s="1">
        <f t="shared" si="86"/>
        <v>0</v>
      </c>
      <c r="AG136" s="206">
        <v>42</v>
      </c>
      <c r="AH136" s="1">
        <f t="shared" si="87"/>
        <v>0</v>
      </c>
      <c r="AI136" s="63">
        <v>42</v>
      </c>
      <c r="AJ136" s="1">
        <f t="shared" si="88"/>
        <v>1</v>
      </c>
      <c r="AK136" s="63">
        <v>41</v>
      </c>
      <c r="AL136" s="1">
        <f t="shared" si="152"/>
        <v>0</v>
      </c>
      <c r="AM136" s="63">
        <v>41</v>
      </c>
      <c r="AN136" s="1">
        <f t="shared" si="153"/>
        <v>0</v>
      </c>
      <c r="AO136" s="63">
        <v>41</v>
      </c>
      <c r="AP136" s="1">
        <f t="shared" si="97"/>
        <v>0</v>
      </c>
      <c r="AQ136" s="63">
        <v>41</v>
      </c>
      <c r="AR136" s="1">
        <f t="shared" si="180"/>
        <v>1</v>
      </c>
      <c r="AS136" s="63">
        <v>40</v>
      </c>
      <c r="AT136" s="1">
        <f t="shared" si="181"/>
        <v>0</v>
      </c>
      <c r="AU136" s="63">
        <v>40</v>
      </c>
      <c r="AV136" s="1">
        <f t="shared" si="99"/>
        <v>0</v>
      </c>
      <c r="AW136" s="94">
        <v>40</v>
      </c>
      <c r="AX136" s="1">
        <f t="shared" si="167"/>
        <v>0</v>
      </c>
      <c r="AY136" s="63">
        <v>40</v>
      </c>
      <c r="AZ136" s="1">
        <f t="shared" si="159"/>
        <v>0</v>
      </c>
      <c r="BA136" s="63">
        <v>40</v>
      </c>
      <c r="BB136" s="1">
        <f t="shared" si="164"/>
        <v>0</v>
      </c>
      <c r="BC136" s="77">
        <v>40</v>
      </c>
      <c r="BD136" s="1">
        <f t="shared" si="164"/>
        <v>0</v>
      </c>
      <c r="BE136" s="63">
        <v>40</v>
      </c>
      <c r="BF136" s="1">
        <f t="shared" si="164"/>
        <v>0</v>
      </c>
      <c r="BG136" s="1">
        <v>40</v>
      </c>
      <c r="BH136" s="1">
        <f t="shared" si="109"/>
        <v>0</v>
      </c>
      <c r="BI136" s="10">
        <v>40</v>
      </c>
      <c r="BJ136" s="1">
        <f t="shared" si="110"/>
        <v>0</v>
      </c>
      <c r="BK136" s="10">
        <v>40</v>
      </c>
      <c r="BL136" s="1">
        <f t="shared" si="161"/>
        <v>0</v>
      </c>
      <c r="BM136" s="10">
        <v>40</v>
      </c>
      <c r="BN136" s="1">
        <f t="shared" si="112"/>
        <v>0</v>
      </c>
      <c r="BO136" s="10">
        <v>40</v>
      </c>
      <c r="BP136" s="1">
        <f t="shared" si="112"/>
        <v>0</v>
      </c>
      <c r="BQ136" s="10">
        <v>40</v>
      </c>
      <c r="BR136" s="1">
        <f t="shared" si="162"/>
        <v>0</v>
      </c>
      <c r="BS136" s="10">
        <v>40</v>
      </c>
      <c r="BT136" s="1">
        <f t="shared" si="113"/>
        <v>0</v>
      </c>
      <c r="BU136" s="10">
        <v>40</v>
      </c>
      <c r="BV136" s="1">
        <f t="shared" si="113"/>
        <v>0</v>
      </c>
      <c r="BW136" s="1">
        <v>40</v>
      </c>
      <c r="BX136" s="3">
        <v>40</v>
      </c>
      <c r="BY136" s="3">
        <v>40</v>
      </c>
      <c r="BZ136" s="7"/>
      <c r="CA136" s="5">
        <f t="shared" si="103"/>
        <v>0</v>
      </c>
      <c r="CB136" s="2"/>
      <c r="CC136" s="2"/>
      <c r="CE136" t="s">
        <v>489</v>
      </c>
      <c r="CF136" s="1" t="s">
        <v>490</v>
      </c>
    </row>
    <row r="137" spans="1:84">
      <c r="A137" s="60">
        <f>(X137+Z137+AB137+AD137+AF137+AH137+AJ137+AL137+AN137+AP137+AR137+AT137+AV137+AX137+AZ137+BB137+BD137+BF137+BH137+BJ137+BL137+BN137+BP137+BR137+BT137+BV137)/((25*3)+1.5)</f>
        <v>3.1372549019607843</v>
      </c>
      <c r="B137" s="1" t="s">
        <v>816</v>
      </c>
      <c r="C137" s="1" t="s">
        <v>96</v>
      </c>
      <c r="D137" s="159">
        <v>35335</v>
      </c>
      <c r="E137" s="141"/>
      <c r="F137" s="158">
        <f>$B$1-D137</f>
        <v>7947</v>
      </c>
      <c r="H137" s="138" t="s">
        <v>1007</v>
      </c>
      <c r="I137" s="1">
        <v>1</v>
      </c>
      <c r="J137" s="1" t="s">
        <v>153</v>
      </c>
      <c r="K137" s="315">
        <v>683</v>
      </c>
      <c r="L137" s="1">
        <f t="shared" si="170"/>
        <v>9</v>
      </c>
      <c r="M137" s="311">
        <v>674</v>
      </c>
      <c r="N137" s="1">
        <f t="shared" si="171"/>
        <v>2</v>
      </c>
      <c r="O137" s="308">
        <v>672</v>
      </c>
      <c r="P137" s="1">
        <f t="shared" si="172"/>
        <v>4</v>
      </c>
      <c r="Q137" s="301">
        <v>668</v>
      </c>
      <c r="R137" s="1">
        <f t="shared" si="178"/>
        <v>8</v>
      </c>
      <c r="S137" s="290">
        <v>660</v>
      </c>
      <c r="T137" s="1">
        <f t="shared" si="174"/>
        <v>2</v>
      </c>
      <c r="U137" s="282">
        <v>658</v>
      </c>
      <c r="V137" s="1">
        <f t="shared" si="175"/>
        <v>10</v>
      </c>
      <c r="W137" s="77">
        <v>648</v>
      </c>
      <c r="X137" s="1">
        <f t="shared" si="176"/>
        <v>5</v>
      </c>
      <c r="Y137" s="265">
        <v>643</v>
      </c>
      <c r="Z137" s="1">
        <f t="shared" si="149"/>
        <v>6</v>
      </c>
      <c r="AA137" s="234">
        <v>637</v>
      </c>
      <c r="AB137" s="1">
        <f t="shared" si="150"/>
        <v>7</v>
      </c>
      <c r="AC137" s="227">
        <v>630</v>
      </c>
      <c r="AD137" s="1">
        <f t="shared" si="151"/>
        <v>16</v>
      </c>
      <c r="AE137" s="63">
        <v>614</v>
      </c>
      <c r="AF137" s="1">
        <f t="shared" si="86"/>
        <v>17</v>
      </c>
      <c r="AG137" s="206">
        <v>597</v>
      </c>
      <c r="AH137" s="1">
        <f t="shared" si="87"/>
        <v>5</v>
      </c>
      <c r="AI137" s="63">
        <v>592</v>
      </c>
      <c r="AJ137" s="1">
        <f t="shared" si="88"/>
        <v>13</v>
      </c>
      <c r="AK137" s="63">
        <v>579</v>
      </c>
      <c r="AL137" s="1">
        <f t="shared" si="152"/>
        <v>13</v>
      </c>
      <c r="AM137" s="63">
        <v>566</v>
      </c>
      <c r="AN137" s="1">
        <f t="shared" si="153"/>
        <v>5</v>
      </c>
      <c r="AO137" s="63">
        <v>561</v>
      </c>
      <c r="AP137" s="1">
        <f t="shared" si="97"/>
        <v>3</v>
      </c>
      <c r="AQ137" s="63">
        <v>558</v>
      </c>
      <c r="AR137" s="1">
        <f t="shared" si="180"/>
        <v>16</v>
      </c>
      <c r="AS137" s="63">
        <v>542</v>
      </c>
      <c r="AT137" s="1">
        <f t="shared" si="181"/>
        <v>5</v>
      </c>
      <c r="AU137" s="63">
        <v>537</v>
      </c>
      <c r="AV137" s="1">
        <f t="shared" si="99"/>
        <v>6</v>
      </c>
      <c r="AW137" s="94">
        <v>531</v>
      </c>
      <c r="AX137" s="1">
        <f t="shared" si="167"/>
        <v>12</v>
      </c>
      <c r="AY137" s="63">
        <v>519</v>
      </c>
      <c r="AZ137" s="1">
        <f t="shared" si="159"/>
        <v>12</v>
      </c>
      <c r="BA137" s="63">
        <v>507</v>
      </c>
      <c r="BB137" s="1">
        <f t="shared" si="164"/>
        <v>4</v>
      </c>
      <c r="BC137" s="77">
        <v>503</v>
      </c>
      <c r="BD137" s="1">
        <f t="shared" si="164"/>
        <v>7</v>
      </c>
      <c r="BE137" s="63">
        <v>496</v>
      </c>
      <c r="BF137" s="1">
        <f t="shared" si="164"/>
        <v>9</v>
      </c>
      <c r="BG137" s="1">
        <v>487</v>
      </c>
      <c r="BH137" s="1">
        <f t="shared" si="109"/>
        <v>20</v>
      </c>
      <c r="BI137" s="10">
        <v>467</v>
      </c>
      <c r="BJ137" s="1">
        <f t="shared" si="110"/>
        <v>6</v>
      </c>
      <c r="BK137" s="10">
        <v>461</v>
      </c>
      <c r="BL137" s="1">
        <f t="shared" si="161"/>
        <v>4</v>
      </c>
      <c r="BM137" s="10">
        <v>457</v>
      </c>
      <c r="BN137" s="1">
        <f t="shared" si="112"/>
        <v>5</v>
      </c>
      <c r="BO137" s="10">
        <v>452</v>
      </c>
      <c r="BP137" s="1">
        <f t="shared" si="112"/>
        <v>16</v>
      </c>
      <c r="BQ137" s="10">
        <v>436</v>
      </c>
      <c r="BR137" s="1">
        <f t="shared" si="162"/>
        <v>16</v>
      </c>
      <c r="BS137" s="10">
        <v>420</v>
      </c>
      <c r="BT137" s="1">
        <f t="shared" si="113"/>
        <v>12</v>
      </c>
      <c r="BU137" s="10">
        <v>408</v>
      </c>
      <c r="BV137" s="1">
        <f t="shared" si="113"/>
        <v>0</v>
      </c>
      <c r="BW137" s="1">
        <v>408</v>
      </c>
      <c r="BX137" s="3">
        <v>411</v>
      </c>
      <c r="BY137" s="3">
        <v>408</v>
      </c>
      <c r="BZ137" s="7"/>
      <c r="CA137" s="5">
        <f t="shared" si="103"/>
        <v>3</v>
      </c>
      <c r="CB137" s="2"/>
      <c r="CC137" s="2"/>
      <c r="CE137" t="s">
        <v>491</v>
      </c>
      <c r="CF137" s="1" t="s">
        <v>492</v>
      </c>
    </row>
    <row r="138" spans="1:84">
      <c r="B138" s="1" t="s">
        <v>817</v>
      </c>
      <c r="C138" s="1" t="s">
        <v>100</v>
      </c>
      <c r="D138" s="166">
        <v>36277</v>
      </c>
      <c r="E138" s="166">
        <v>37986</v>
      </c>
      <c r="F138" s="165">
        <f>E138-D138</f>
        <v>1709</v>
      </c>
      <c r="H138" s="87" t="s">
        <v>1006</v>
      </c>
      <c r="I138" s="8">
        <v>0</v>
      </c>
      <c r="J138" s="8" t="s">
        <v>211</v>
      </c>
      <c r="K138" s="315">
        <v>206</v>
      </c>
      <c r="L138" s="1">
        <f t="shared" si="170"/>
        <v>0</v>
      </c>
      <c r="M138" s="311">
        <v>206</v>
      </c>
      <c r="N138" s="1">
        <f t="shared" si="171"/>
        <v>0</v>
      </c>
      <c r="O138" s="308">
        <v>206</v>
      </c>
      <c r="P138" s="1">
        <f t="shared" si="172"/>
        <v>0</v>
      </c>
      <c r="Q138" s="301">
        <v>206</v>
      </c>
      <c r="R138" s="1">
        <f t="shared" si="178"/>
        <v>0</v>
      </c>
      <c r="S138" s="290">
        <v>206</v>
      </c>
      <c r="T138" s="1">
        <f t="shared" si="174"/>
        <v>0</v>
      </c>
      <c r="U138" s="282">
        <v>206</v>
      </c>
      <c r="V138" s="1">
        <f t="shared" si="175"/>
        <v>0</v>
      </c>
      <c r="W138" s="77">
        <v>206</v>
      </c>
      <c r="X138" s="1">
        <f t="shared" si="176"/>
        <v>0</v>
      </c>
      <c r="Y138" s="265">
        <v>206</v>
      </c>
      <c r="Z138" s="1">
        <f t="shared" si="149"/>
        <v>0</v>
      </c>
      <c r="AA138" s="234">
        <v>206</v>
      </c>
      <c r="AB138" s="1">
        <f t="shared" si="150"/>
        <v>0</v>
      </c>
      <c r="AC138" s="227">
        <v>206</v>
      </c>
      <c r="AD138" s="1">
        <f t="shared" si="151"/>
        <v>0</v>
      </c>
      <c r="AE138" s="63">
        <v>206</v>
      </c>
      <c r="AF138" s="1">
        <f t="shared" si="86"/>
        <v>0</v>
      </c>
      <c r="AG138" s="206">
        <v>206</v>
      </c>
      <c r="AH138" s="1">
        <f t="shared" si="87"/>
        <v>0</v>
      </c>
      <c r="AI138" s="63">
        <v>206</v>
      </c>
      <c r="AJ138" s="1">
        <f t="shared" si="88"/>
        <v>0</v>
      </c>
      <c r="AK138" s="63">
        <v>206</v>
      </c>
      <c r="AL138" s="1">
        <f t="shared" si="152"/>
        <v>0</v>
      </c>
      <c r="AM138" s="63">
        <v>206</v>
      </c>
      <c r="AN138" s="1">
        <f t="shared" si="153"/>
        <v>0</v>
      </c>
      <c r="AO138" s="63">
        <v>206</v>
      </c>
      <c r="AP138" s="1">
        <f t="shared" si="97"/>
        <v>0</v>
      </c>
      <c r="AQ138" s="63">
        <v>206</v>
      </c>
      <c r="AR138" s="1">
        <f t="shared" si="180"/>
        <v>0</v>
      </c>
      <c r="AS138" s="63">
        <v>206</v>
      </c>
      <c r="AT138" s="1">
        <f t="shared" si="181"/>
        <v>0</v>
      </c>
      <c r="AU138" s="63">
        <v>206</v>
      </c>
      <c r="AV138" s="1">
        <f t="shared" si="99"/>
        <v>3</v>
      </c>
      <c r="AW138" s="94">
        <v>203</v>
      </c>
      <c r="AX138" s="1">
        <f t="shared" si="167"/>
        <v>0</v>
      </c>
      <c r="AY138" s="63">
        <v>203</v>
      </c>
      <c r="AZ138" s="1">
        <f t="shared" si="159"/>
        <v>0</v>
      </c>
      <c r="BA138" s="63">
        <v>203</v>
      </c>
      <c r="BB138" s="1">
        <f t="shared" si="164"/>
        <v>0</v>
      </c>
      <c r="BC138" s="77">
        <v>203</v>
      </c>
      <c r="BD138" s="1">
        <f t="shared" si="164"/>
        <v>0</v>
      </c>
      <c r="BE138" s="63">
        <v>203</v>
      </c>
      <c r="BF138" s="1">
        <f t="shared" si="164"/>
        <v>0</v>
      </c>
      <c r="BG138" s="1">
        <v>203</v>
      </c>
      <c r="BH138" s="1">
        <f t="shared" si="109"/>
        <v>1</v>
      </c>
      <c r="BI138" s="10">
        <v>202</v>
      </c>
      <c r="BJ138" s="1">
        <f t="shared" si="110"/>
        <v>0</v>
      </c>
      <c r="BK138" s="10">
        <v>202</v>
      </c>
      <c r="BL138" s="1">
        <f t="shared" si="161"/>
        <v>0</v>
      </c>
      <c r="BM138" s="10">
        <v>202</v>
      </c>
      <c r="BN138" s="1">
        <f t="shared" si="112"/>
        <v>0</v>
      </c>
      <c r="BO138" s="10">
        <v>202</v>
      </c>
      <c r="BP138" s="1">
        <f t="shared" si="112"/>
        <v>0</v>
      </c>
      <c r="BQ138" s="10">
        <v>202</v>
      </c>
      <c r="BR138" s="1">
        <f t="shared" si="162"/>
        <v>-1</v>
      </c>
      <c r="BS138" s="10">
        <v>203</v>
      </c>
      <c r="BT138" s="1">
        <f t="shared" si="113"/>
        <v>0</v>
      </c>
      <c r="BU138" s="10">
        <v>203</v>
      </c>
      <c r="BV138" s="1">
        <f t="shared" si="113"/>
        <v>0</v>
      </c>
      <c r="BW138" s="1">
        <v>203</v>
      </c>
      <c r="BX138" s="3">
        <v>203</v>
      </c>
      <c r="BY138" s="3">
        <v>203</v>
      </c>
      <c r="BZ138" s="7"/>
      <c r="CA138" s="5">
        <f t="shared" si="103"/>
        <v>0</v>
      </c>
      <c r="CB138" s="2"/>
      <c r="CC138" s="2"/>
      <c r="CE138" t="s">
        <v>493</v>
      </c>
      <c r="CF138" s="1" t="s">
        <v>494</v>
      </c>
    </row>
    <row r="139" spans="1:84">
      <c r="A139" s="112">
        <f>(AL139+AN139+AP139+AR139)/((4*1))</f>
        <v>0</v>
      </c>
      <c r="B139" s="1" t="s">
        <v>799</v>
      </c>
      <c r="C139" s="1" t="s">
        <v>96</v>
      </c>
      <c r="D139" s="159">
        <v>42490</v>
      </c>
      <c r="E139" s="141"/>
      <c r="F139" s="158">
        <f t="shared" ref="F139" si="183">$B$1-D139</f>
        <v>792</v>
      </c>
      <c r="H139" s="1" t="s">
        <v>1006</v>
      </c>
      <c r="I139" s="1">
        <v>1</v>
      </c>
      <c r="J139" s="1" t="s">
        <v>1225</v>
      </c>
      <c r="K139" s="315">
        <v>30</v>
      </c>
      <c r="L139" s="1">
        <f t="shared" si="170"/>
        <v>0</v>
      </c>
      <c r="M139" s="311">
        <v>30</v>
      </c>
      <c r="N139" s="1">
        <f t="shared" si="171"/>
        <v>10</v>
      </c>
      <c r="O139" s="308">
        <v>20</v>
      </c>
      <c r="P139" s="1">
        <f t="shared" si="172"/>
        <v>1</v>
      </c>
      <c r="Q139" s="301">
        <v>19</v>
      </c>
      <c r="R139" s="1">
        <f t="shared" si="178"/>
        <v>4</v>
      </c>
      <c r="S139" s="290">
        <v>15</v>
      </c>
      <c r="T139" s="1">
        <f t="shared" si="174"/>
        <v>0</v>
      </c>
      <c r="U139" s="282">
        <v>15</v>
      </c>
      <c r="V139" s="1">
        <f t="shared" si="175"/>
        <v>2</v>
      </c>
      <c r="W139" s="77">
        <v>13</v>
      </c>
      <c r="X139" s="1">
        <f t="shared" si="176"/>
        <v>3</v>
      </c>
      <c r="Y139" s="265">
        <v>10</v>
      </c>
      <c r="Z139" s="1">
        <f t="shared" si="149"/>
        <v>1</v>
      </c>
      <c r="AA139" s="234">
        <v>9</v>
      </c>
      <c r="AB139" s="1">
        <f t="shared" si="150"/>
        <v>9</v>
      </c>
      <c r="AC139" s="228">
        <v>0</v>
      </c>
      <c r="AD139" s="84">
        <f t="shared" si="151"/>
        <v>0</v>
      </c>
      <c r="AE139" s="88">
        <v>0</v>
      </c>
      <c r="AF139" s="84">
        <f t="shared" si="86"/>
        <v>0</v>
      </c>
      <c r="AG139" s="224">
        <v>0</v>
      </c>
      <c r="AH139" s="84"/>
      <c r="AI139" s="88"/>
      <c r="AJ139" s="84"/>
      <c r="AK139" s="84"/>
      <c r="AL139" s="84"/>
      <c r="AM139" s="84"/>
      <c r="AN139" s="84"/>
      <c r="AO139" s="84"/>
      <c r="AP139" s="84"/>
      <c r="AQ139" s="84"/>
      <c r="AR139" s="84"/>
      <c r="AS139" s="84"/>
      <c r="AT139" s="84"/>
      <c r="AU139" s="84"/>
      <c r="AV139" s="84"/>
      <c r="AW139" s="84"/>
      <c r="AX139" s="84"/>
      <c r="AY139" s="84"/>
      <c r="AZ139" s="84"/>
      <c r="BA139" s="84"/>
      <c r="BB139" s="84"/>
      <c r="BC139" s="91"/>
      <c r="BD139" s="84"/>
      <c r="BE139" s="84"/>
      <c r="BF139" s="84"/>
      <c r="BG139" s="84"/>
      <c r="BH139" s="84"/>
      <c r="BI139" s="84"/>
      <c r="BJ139" s="84"/>
      <c r="BK139" s="84"/>
      <c r="BL139" s="84"/>
      <c r="BM139" s="84"/>
      <c r="BN139" s="84"/>
      <c r="BO139" s="84"/>
      <c r="BP139" s="84"/>
      <c r="BQ139" s="84"/>
      <c r="BR139" s="84"/>
      <c r="BS139" s="84"/>
      <c r="BT139" s="84"/>
      <c r="BU139" s="84"/>
      <c r="BV139" s="84"/>
      <c r="BW139" s="84"/>
      <c r="BX139" s="89"/>
      <c r="BY139" s="89"/>
      <c r="BZ139" s="7"/>
      <c r="CA139" s="5"/>
      <c r="CB139" s="2"/>
      <c r="CC139" s="2"/>
      <c r="CE139"/>
    </row>
    <row r="140" spans="1:84">
      <c r="A140" s="112">
        <f>(O140)/((1*3))</f>
        <v>0</v>
      </c>
      <c r="B140" s="1" t="s">
        <v>801</v>
      </c>
      <c r="C140" s="1" t="s">
        <v>96</v>
      </c>
      <c r="D140" s="159">
        <v>43089</v>
      </c>
      <c r="E140" s="141"/>
      <c r="F140" s="158">
        <f t="shared" ref="F140" si="184">$B$1-D140</f>
        <v>193</v>
      </c>
      <c r="H140" s="203" t="s">
        <v>1143</v>
      </c>
      <c r="I140" s="1">
        <v>1</v>
      </c>
      <c r="J140" s="10" t="s">
        <v>1320</v>
      </c>
      <c r="K140" s="315">
        <v>8</v>
      </c>
      <c r="L140" s="10">
        <f t="shared" si="170"/>
        <v>5</v>
      </c>
      <c r="M140" s="311">
        <v>3</v>
      </c>
      <c r="N140" s="10">
        <f t="shared" si="171"/>
        <v>3</v>
      </c>
      <c r="O140" s="308">
        <v>0</v>
      </c>
      <c r="P140" s="84">
        <f t="shared" si="172"/>
        <v>0</v>
      </c>
      <c r="Q140" s="289">
        <v>0</v>
      </c>
      <c r="R140" s="84"/>
      <c r="S140" s="289"/>
      <c r="T140" s="84"/>
      <c r="U140" s="289"/>
      <c r="V140" s="84"/>
      <c r="W140" s="83"/>
      <c r="X140" s="84"/>
      <c r="Y140" s="228"/>
      <c r="Z140" s="84"/>
      <c r="AA140" s="228"/>
      <c r="AB140" s="84"/>
      <c r="AC140" s="228"/>
      <c r="AD140" s="84"/>
      <c r="AE140" s="88"/>
      <c r="AF140" s="84"/>
      <c r="AG140" s="224"/>
      <c r="AH140" s="84"/>
      <c r="AI140" s="88"/>
      <c r="AJ140" s="84"/>
      <c r="AK140" s="84"/>
      <c r="AL140" s="84"/>
      <c r="AM140" s="84"/>
      <c r="AN140" s="84"/>
      <c r="AO140" s="84"/>
      <c r="AP140" s="84"/>
      <c r="AQ140" s="84"/>
      <c r="AR140" s="84"/>
      <c r="AS140" s="84"/>
      <c r="AT140" s="84"/>
      <c r="AU140" s="84"/>
      <c r="AV140" s="84"/>
      <c r="AW140" s="84"/>
      <c r="AX140" s="84"/>
      <c r="AY140" s="84"/>
      <c r="AZ140" s="84"/>
      <c r="BA140" s="84"/>
      <c r="BB140" s="84"/>
      <c r="BC140" s="91"/>
      <c r="BD140" s="84"/>
      <c r="BE140" s="84"/>
      <c r="BF140" s="84"/>
      <c r="BG140" s="84"/>
      <c r="BH140" s="84"/>
      <c r="BI140" s="84"/>
      <c r="BJ140" s="84"/>
      <c r="BK140" s="84"/>
      <c r="BL140" s="84"/>
      <c r="BM140" s="84"/>
      <c r="BN140" s="84"/>
      <c r="BO140" s="84"/>
      <c r="BP140" s="84"/>
      <c r="BQ140" s="84"/>
      <c r="BR140" s="84"/>
      <c r="BS140" s="84"/>
      <c r="BT140" s="84"/>
      <c r="BU140" s="84"/>
      <c r="BV140" s="84"/>
      <c r="BW140" s="84"/>
      <c r="BX140" s="89"/>
      <c r="BY140" s="89"/>
      <c r="BZ140" s="7"/>
      <c r="CA140" s="5"/>
      <c r="CB140" s="2"/>
      <c r="CC140" s="2"/>
      <c r="CE140"/>
    </row>
    <row r="141" spans="1:84">
      <c r="B141" s="1" t="s">
        <v>818</v>
      </c>
      <c r="C141" s="1" t="s">
        <v>100</v>
      </c>
      <c r="D141" s="166">
        <v>35997</v>
      </c>
      <c r="E141" s="166">
        <v>39638</v>
      </c>
      <c r="F141" s="165">
        <f>E141-D141</f>
        <v>3641</v>
      </c>
      <c r="H141" s="87" t="s">
        <v>1007</v>
      </c>
      <c r="I141" s="8">
        <v>0</v>
      </c>
      <c r="J141" s="8" t="s">
        <v>169</v>
      </c>
      <c r="K141" s="315">
        <v>312</v>
      </c>
      <c r="L141" s="1">
        <f t="shared" si="170"/>
        <v>0</v>
      </c>
      <c r="M141" s="311">
        <v>312</v>
      </c>
      <c r="N141" s="1">
        <f t="shared" si="171"/>
        <v>0</v>
      </c>
      <c r="O141" s="308">
        <v>312</v>
      </c>
      <c r="P141" s="1">
        <f t="shared" si="172"/>
        <v>0</v>
      </c>
      <c r="Q141" s="301">
        <v>312</v>
      </c>
      <c r="R141" s="1">
        <f t="shared" si="178"/>
        <v>0</v>
      </c>
      <c r="S141" s="290">
        <v>312</v>
      </c>
      <c r="T141" s="1">
        <f t="shared" si="174"/>
        <v>0</v>
      </c>
      <c r="U141" s="282">
        <v>312</v>
      </c>
      <c r="V141" s="1">
        <f t="shared" si="175"/>
        <v>0</v>
      </c>
      <c r="W141" s="77">
        <v>312</v>
      </c>
      <c r="X141" s="1">
        <f t="shared" si="176"/>
        <v>0</v>
      </c>
      <c r="Y141" s="265">
        <v>312</v>
      </c>
      <c r="Z141" s="1">
        <f t="shared" si="149"/>
        <v>-1</v>
      </c>
      <c r="AA141" s="234">
        <v>313</v>
      </c>
      <c r="AB141" s="1">
        <f t="shared" si="150"/>
        <v>-1</v>
      </c>
      <c r="AC141" s="227">
        <v>314</v>
      </c>
      <c r="AD141" s="1">
        <f t="shared" si="151"/>
        <v>0</v>
      </c>
      <c r="AE141" s="63">
        <v>314</v>
      </c>
      <c r="AF141" s="1">
        <f t="shared" si="86"/>
        <v>-1</v>
      </c>
      <c r="AG141" s="206">
        <v>315</v>
      </c>
      <c r="AH141" s="1">
        <f t="shared" si="87"/>
        <v>0</v>
      </c>
      <c r="AI141" s="63">
        <v>315</v>
      </c>
      <c r="AJ141" s="1">
        <f t="shared" si="88"/>
        <v>0</v>
      </c>
      <c r="AK141" s="63">
        <v>315</v>
      </c>
      <c r="AL141" s="1">
        <f t="shared" si="152"/>
        <v>0</v>
      </c>
      <c r="AM141" s="63">
        <v>315</v>
      </c>
      <c r="AN141" s="1">
        <f t="shared" si="153"/>
        <v>1</v>
      </c>
      <c r="AO141" s="63">
        <v>314</v>
      </c>
      <c r="AP141" s="1">
        <f t="shared" si="97"/>
        <v>1</v>
      </c>
      <c r="AQ141" s="63">
        <v>313</v>
      </c>
      <c r="AR141" s="1">
        <f t="shared" si="180"/>
        <v>0</v>
      </c>
      <c r="AS141" s="63">
        <v>313</v>
      </c>
      <c r="AT141" s="1">
        <f t="shared" si="181"/>
        <v>0</v>
      </c>
      <c r="AU141" s="63">
        <v>313</v>
      </c>
      <c r="AV141" s="1">
        <f t="shared" si="99"/>
        <v>0</v>
      </c>
      <c r="AW141" s="94">
        <v>313</v>
      </c>
      <c r="AX141" s="1">
        <f t="shared" si="167"/>
        <v>-1</v>
      </c>
      <c r="AY141" s="63">
        <v>314</v>
      </c>
      <c r="AZ141" s="1">
        <f t="shared" si="159"/>
        <v>0</v>
      </c>
      <c r="BA141" s="63">
        <v>314</v>
      </c>
      <c r="BB141" s="1">
        <f t="shared" si="164"/>
        <v>0</v>
      </c>
      <c r="BC141" s="77">
        <v>314</v>
      </c>
      <c r="BD141" s="1">
        <f t="shared" si="164"/>
        <v>1</v>
      </c>
      <c r="BE141" s="63">
        <v>313</v>
      </c>
      <c r="BF141" s="1">
        <f t="shared" si="164"/>
        <v>0</v>
      </c>
      <c r="BG141" s="1">
        <v>313</v>
      </c>
      <c r="BH141" s="1">
        <f t="shared" si="109"/>
        <v>1</v>
      </c>
      <c r="BI141" s="10">
        <v>312</v>
      </c>
      <c r="BJ141" s="1">
        <f t="shared" si="110"/>
        <v>1</v>
      </c>
      <c r="BK141" s="10">
        <v>311</v>
      </c>
      <c r="BL141" s="1">
        <f t="shared" si="161"/>
        <v>0</v>
      </c>
      <c r="BM141" s="10">
        <v>311</v>
      </c>
      <c r="BN141" s="1">
        <f t="shared" si="112"/>
        <v>0</v>
      </c>
      <c r="BO141" s="10">
        <v>311</v>
      </c>
      <c r="BP141" s="1">
        <f t="shared" si="112"/>
        <v>2</v>
      </c>
      <c r="BQ141" s="10">
        <v>309</v>
      </c>
      <c r="BR141" s="1">
        <f t="shared" si="162"/>
        <v>1</v>
      </c>
      <c r="BS141" s="10">
        <v>308</v>
      </c>
      <c r="BT141" s="1">
        <f t="shared" si="113"/>
        <v>0</v>
      </c>
      <c r="BU141" s="10">
        <v>308</v>
      </c>
      <c r="BV141" s="1">
        <f t="shared" si="113"/>
        <v>2</v>
      </c>
      <c r="BW141" s="1">
        <v>306</v>
      </c>
      <c r="BX141" s="3">
        <v>356</v>
      </c>
      <c r="BY141" s="3">
        <v>290</v>
      </c>
      <c r="BZ141" s="7"/>
      <c r="CA141" s="5">
        <f t="shared" si="103"/>
        <v>66</v>
      </c>
      <c r="CB141" s="2"/>
      <c r="CC141" s="2"/>
      <c r="CE141" t="s">
        <v>495</v>
      </c>
      <c r="CF141" s="1" t="s">
        <v>496</v>
      </c>
    </row>
    <row r="142" spans="1:84">
      <c r="A142" s="112">
        <f>(AL142+AN142+AP142+AR142+AT142+AV142+AX142+AZ142+BB142)/((9*3))</f>
        <v>1.0740740740740742</v>
      </c>
      <c r="B142" s="1" t="s">
        <v>816</v>
      </c>
      <c r="C142" s="1" t="s">
        <v>96</v>
      </c>
      <c r="D142" s="159">
        <v>41249</v>
      </c>
      <c r="E142" s="141"/>
      <c r="F142" s="158">
        <f>$B$1-D142</f>
        <v>2033</v>
      </c>
      <c r="H142" s="1" t="s">
        <v>1006</v>
      </c>
      <c r="I142" s="1">
        <v>1</v>
      </c>
      <c r="J142" s="1" t="s">
        <v>950</v>
      </c>
      <c r="K142" s="315">
        <v>40</v>
      </c>
      <c r="L142" s="1">
        <f t="shared" si="170"/>
        <v>3</v>
      </c>
      <c r="M142" s="311">
        <v>37</v>
      </c>
      <c r="N142" s="1">
        <f t="shared" si="171"/>
        <v>0</v>
      </c>
      <c r="O142" s="308">
        <v>37</v>
      </c>
      <c r="P142" s="1">
        <f t="shared" si="172"/>
        <v>2</v>
      </c>
      <c r="Q142" s="301">
        <v>35</v>
      </c>
      <c r="R142" s="1">
        <f t="shared" si="178"/>
        <v>0</v>
      </c>
      <c r="S142" s="290">
        <v>35</v>
      </c>
      <c r="T142" s="1">
        <f t="shared" si="174"/>
        <v>2</v>
      </c>
      <c r="U142" s="282">
        <v>33</v>
      </c>
      <c r="V142" s="1">
        <f t="shared" si="175"/>
        <v>0</v>
      </c>
      <c r="W142" s="77">
        <v>33</v>
      </c>
      <c r="X142" s="1">
        <f t="shared" si="176"/>
        <v>0</v>
      </c>
      <c r="Y142" s="265">
        <v>33</v>
      </c>
      <c r="Z142" s="1">
        <f t="shared" si="149"/>
        <v>0</v>
      </c>
      <c r="AA142" s="234">
        <v>33</v>
      </c>
      <c r="AB142" s="1">
        <f t="shared" si="150"/>
        <v>2</v>
      </c>
      <c r="AC142" s="227">
        <v>31</v>
      </c>
      <c r="AD142" s="1">
        <f t="shared" si="151"/>
        <v>0</v>
      </c>
      <c r="AE142" s="63">
        <v>31</v>
      </c>
      <c r="AF142" s="1">
        <f t="shared" si="86"/>
        <v>2</v>
      </c>
      <c r="AG142" s="206">
        <v>29</v>
      </c>
      <c r="AH142" s="1">
        <f t="shared" si="87"/>
        <v>0</v>
      </c>
      <c r="AI142" s="63">
        <v>29</v>
      </c>
      <c r="AJ142" s="1">
        <f t="shared" si="88"/>
        <v>0</v>
      </c>
      <c r="AK142" s="63">
        <v>29</v>
      </c>
      <c r="AL142" s="1">
        <f t="shared" si="152"/>
        <v>0</v>
      </c>
      <c r="AM142" s="63">
        <v>29</v>
      </c>
      <c r="AN142" s="1">
        <f t="shared" si="153"/>
        <v>-2</v>
      </c>
      <c r="AO142" s="63">
        <v>31</v>
      </c>
      <c r="AP142" s="1">
        <f t="shared" si="97"/>
        <v>7</v>
      </c>
      <c r="AQ142" s="63">
        <v>24</v>
      </c>
      <c r="AR142" s="1">
        <f t="shared" si="180"/>
        <v>2</v>
      </c>
      <c r="AS142" s="63">
        <v>22</v>
      </c>
      <c r="AT142" s="1">
        <f t="shared" si="181"/>
        <v>4</v>
      </c>
      <c r="AU142" s="63">
        <v>18</v>
      </c>
      <c r="AV142" s="1">
        <f t="shared" si="99"/>
        <v>3</v>
      </c>
      <c r="AW142" s="94">
        <v>15</v>
      </c>
      <c r="AX142" s="1">
        <f t="shared" si="167"/>
        <v>1</v>
      </c>
      <c r="AY142" s="63">
        <v>14</v>
      </c>
      <c r="AZ142" s="1">
        <f>AY142-BA142</f>
        <v>2</v>
      </c>
      <c r="BA142" s="63">
        <v>12</v>
      </c>
      <c r="BB142" s="1">
        <f>BA142-BC142</f>
        <v>12</v>
      </c>
      <c r="BC142" s="83">
        <v>0</v>
      </c>
      <c r="BD142" s="84">
        <f>BC142-BE142</f>
        <v>0</v>
      </c>
      <c r="BE142" s="38">
        <v>0</v>
      </c>
      <c r="BF142" s="38"/>
      <c r="BG142" s="38"/>
      <c r="BH142" s="38"/>
      <c r="BI142" s="38"/>
      <c r="BJ142" s="38"/>
      <c r="BK142" s="38"/>
      <c r="BL142" s="38"/>
      <c r="BM142" s="38"/>
      <c r="BN142" s="38"/>
      <c r="BO142" s="38"/>
      <c r="BP142" s="38"/>
      <c r="BQ142" s="38"/>
      <c r="BR142" s="38"/>
      <c r="BS142" s="38"/>
      <c r="BT142" s="38"/>
      <c r="BU142" s="38"/>
      <c r="BV142" s="38"/>
      <c r="BW142" s="38"/>
      <c r="BX142" s="43"/>
      <c r="BY142" s="43"/>
      <c r="BZ142" s="7"/>
      <c r="CA142" s="5">
        <f>BX142-BY142+BZ142</f>
        <v>0</v>
      </c>
      <c r="CB142" s="2"/>
      <c r="CC142" s="2"/>
      <c r="CE142" t="s">
        <v>491</v>
      </c>
      <c r="CF142" s="1" t="s">
        <v>492</v>
      </c>
    </row>
    <row r="143" spans="1:84">
      <c r="B143" s="1" t="s">
        <v>819</v>
      </c>
      <c r="C143" s="1" t="s">
        <v>100</v>
      </c>
      <c r="D143" s="166">
        <v>36632</v>
      </c>
      <c r="E143" s="157">
        <v>37987</v>
      </c>
      <c r="F143" s="165">
        <f>E143-D143</f>
        <v>1355</v>
      </c>
      <c r="H143" s="87"/>
      <c r="I143" s="8">
        <v>0</v>
      </c>
      <c r="J143" s="8" t="s">
        <v>243</v>
      </c>
      <c r="K143" s="315">
        <v>105</v>
      </c>
      <c r="L143" s="1">
        <f t="shared" si="170"/>
        <v>0</v>
      </c>
      <c r="M143" s="311">
        <v>105</v>
      </c>
      <c r="N143" s="1">
        <f t="shared" si="171"/>
        <v>0</v>
      </c>
      <c r="O143" s="308">
        <v>105</v>
      </c>
      <c r="P143" s="1">
        <f t="shared" si="172"/>
        <v>0</v>
      </c>
      <c r="Q143" s="301">
        <v>105</v>
      </c>
      <c r="R143" s="1">
        <f t="shared" si="178"/>
        <v>1</v>
      </c>
      <c r="S143" s="290">
        <v>104</v>
      </c>
      <c r="T143" s="1">
        <f t="shared" si="174"/>
        <v>0</v>
      </c>
      <c r="U143" s="282">
        <v>104</v>
      </c>
      <c r="V143" s="1">
        <f t="shared" si="175"/>
        <v>0</v>
      </c>
      <c r="W143" s="77">
        <v>104</v>
      </c>
      <c r="X143" s="1">
        <f t="shared" si="176"/>
        <v>0</v>
      </c>
      <c r="Y143" s="265">
        <v>104</v>
      </c>
      <c r="Z143" s="1">
        <f t="shared" si="149"/>
        <v>0</v>
      </c>
      <c r="AA143" s="234">
        <v>104</v>
      </c>
      <c r="AB143" s="1">
        <f t="shared" si="150"/>
        <v>0</v>
      </c>
      <c r="AC143" s="227">
        <v>104</v>
      </c>
      <c r="AD143" s="1">
        <f t="shared" si="151"/>
        <v>0</v>
      </c>
      <c r="AE143" s="63">
        <v>104</v>
      </c>
      <c r="AF143" s="1">
        <f t="shared" si="86"/>
        <v>0</v>
      </c>
      <c r="AG143" s="206">
        <v>104</v>
      </c>
      <c r="AH143" s="1">
        <f t="shared" si="87"/>
        <v>0</v>
      </c>
      <c r="AI143" s="63">
        <v>104</v>
      </c>
      <c r="AJ143" s="1">
        <f t="shared" si="88"/>
        <v>0</v>
      </c>
      <c r="AK143" s="63">
        <v>104</v>
      </c>
      <c r="AL143" s="1">
        <f t="shared" si="152"/>
        <v>0</v>
      </c>
      <c r="AM143" s="63">
        <v>104</v>
      </c>
      <c r="AN143" s="1">
        <f t="shared" si="153"/>
        <v>0</v>
      </c>
      <c r="AO143" s="63">
        <v>104</v>
      </c>
      <c r="AP143" s="1">
        <f t="shared" si="97"/>
        <v>0</v>
      </c>
      <c r="AQ143" s="63">
        <v>104</v>
      </c>
      <c r="AR143" s="1">
        <f t="shared" si="180"/>
        <v>0</v>
      </c>
      <c r="AS143" s="63">
        <v>104</v>
      </c>
      <c r="AT143" s="1">
        <f t="shared" si="181"/>
        <v>0</v>
      </c>
      <c r="AU143" s="63">
        <v>104</v>
      </c>
      <c r="AV143" s="1">
        <f t="shared" si="99"/>
        <v>0</v>
      </c>
      <c r="AW143" s="94">
        <v>104</v>
      </c>
      <c r="AX143" s="1">
        <f t="shared" ref="AX143:AX198" si="185">AW143-AY143</f>
        <v>2</v>
      </c>
      <c r="AY143" s="63">
        <v>102</v>
      </c>
      <c r="AZ143" s="1">
        <f t="shared" ref="AZ143:AZ198" si="186">AY143-BA143</f>
        <v>0</v>
      </c>
      <c r="BA143" s="63">
        <v>102</v>
      </c>
      <c r="BB143" s="1">
        <f t="shared" si="164"/>
        <v>0</v>
      </c>
      <c r="BC143" s="77">
        <v>102</v>
      </c>
      <c r="BD143" s="1">
        <f t="shared" si="164"/>
        <v>0</v>
      </c>
      <c r="BE143" s="63">
        <v>102</v>
      </c>
      <c r="BF143" s="1">
        <f t="shared" si="164"/>
        <v>0</v>
      </c>
      <c r="BG143" s="1">
        <v>102</v>
      </c>
      <c r="BH143" s="1">
        <f t="shared" si="109"/>
        <v>0</v>
      </c>
      <c r="BI143" s="10">
        <v>102</v>
      </c>
      <c r="BJ143" s="1">
        <f t="shared" si="110"/>
        <v>0</v>
      </c>
      <c r="BK143" s="10">
        <v>102</v>
      </c>
      <c r="BL143" s="1">
        <f t="shared" ref="BL143:BL188" si="187">BK143-BM143</f>
        <v>0</v>
      </c>
      <c r="BM143" s="10">
        <v>102</v>
      </c>
      <c r="BN143" s="1">
        <f t="shared" si="112"/>
        <v>1</v>
      </c>
      <c r="BO143" s="10">
        <v>101</v>
      </c>
      <c r="BP143" s="1">
        <f t="shared" si="112"/>
        <v>4</v>
      </c>
      <c r="BQ143" s="10">
        <v>97</v>
      </c>
      <c r="BR143" s="1">
        <f t="shared" ref="BR143:BR162" si="188">BQ143-BS143</f>
        <v>0</v>
      </c>
      <c r="BS143" s="10">
        <v>97</v>
      </c>
      <c r="BT143" s="1">
        <f t="shared" si="113"/>
        <v>0</v>
      </c>
      <c r="BU143" s="10">
        <v>97</v>
      </c>
      <c r="BV143" s="1">
        <f t="shared" si="113"/>
        <v>0</v>
      </c>
      <c r="BW143" s="1">
        <v>97</v>
      </c>
      <c r="BX143" s="3">
        <v>97</v>
      </c>
      <c r="BY143" s="3">
        <v>96</v>
      </c>
      <c r="BZ143" s="7"/>
      <c r="CA143" s="5">
        <f t="shared" si="103"/>
        <v>1</v>
      </c>
      <c r="CB143" s="2"/>
      <c r="CC143" s="2"/>
      <c r="CE143" t="s">
        <v>497</v>
      </c>
      <c r="CF143" s="1" t="s">
        <v>498</v>
      </c>
    </row>
    <row r="144" spans="1:84">
      <c r="A144" s="60">
        <f>(X144+Z144+AB144+AD144+AF144+AH144+AJ144+AL144+AN144+AP144+AR144+AT144+AV144+AX144+AZ144+BB144+BD144+BF144+BH144+BJ144+BL144+BN144+BP144+BR144+BT144+BV144)/((25*3)+1.5)</f>
        <v>1.5294117647058822</v>
      </c>
      <c r="B144" s="1" t="s">
        <v>820</v>
      </c>
      <c r="C144" s="1" t="s">
        <v>96</v>
      </c>
      <c r="D144" s="159">
        <v>40333</v>
      </c>
      <c r="E144" s="141"/>
      <c r="F144" s="158">
        <f>$B$1-D144</f>
        <v>2949</v>
      </c>
      <c r="H144" s="141" t="s">
        <v>1012</v>
      </c>
      <c r="I144" s="1">
        <v>1</v>
      </c>
      <c r="J144" s="1" t="s">
        <v>298</v>
      </c>
      <c r="K144" s="315">
        <v>157</v>
      </c>
      <c r="L144" s="1">
        <f t="shared" si="170"/>
        <v>0</v>
      </c>
      <c r="M144" s="311">
        <v>157</v>
      </c>
      <c r="N144" s="1">
        <f t="shared" si="171"/>
        <v>5</v>
      </c>
      <c r="O144" s="308">
        <v>152</v>
      </c>
      <c r="P144" s="1">
        <f t="shared" si="172"/>
        <v>4</v>
      </c>
      <c r="Q144" s="301">
        <v>148</v>
      </c>
      <c r="R144" s="1">
        <f t="shared" si="178"/>
        <v>0</v>
      </c>
      <c r="S144" s="290">
        <v>148</v>
      </c>
      <c r="T144" s="1">
        <f t="shared" si="174"/>
        <v>12</v>
      </c>
      <c r="U144" s="282">
        <v>136</v>
      </c>
      <c r="V144" s="1">
        <f t="shared" si="175"/>
        <v>2</v>
      </c>
      <c r="W144" s="77">
        <v>134</v>
      </c>
      <c r="X144" s="1">
        <f t="shared" si="176"/>
        <v>5</v>
      </c>
      <c r="Y144" s="265">
        <v>129</v>
      </c>
      <c r="Z144" s="1">
        <f t="shared" si="149"/>
        <v>2</v>
      </c>
      <c r="AA144" s="234">
        <v>127</v>
      </c>
      <c r="AB144" s="1">
        <f t="shared" si="150"/>
        <v>4</v>
      </c>
      <c r="AC144" s="227">
        <v>123</v>
      </c>
      <c r="AD144" s="1">
        <f t="shared" si="151"/>
        <v>3</v>
      </c>
      <c r="AE144" s="63">
        <v>120</v>
      </c>
      <c r="AF144" s="1">
        <f t="shared" si="86"/>
        <v>0</v>
      </c>
      <c r="AG144" s="206">
        <v>120</v>
      </c>
      <c r="AH144" s="1">
        <f t="shared" si="87"/>
        <v>2</v>
      </c>
      <c r="AI144" s="63">
        <v>118</v>
      </c>
      <c r="AJ144" s="1">
        <f t="shared" si="88"/>
        <v>-1</v>
      </c>
      <c r="AK144" s="63">
        <v>119</v>
      </c>
      <c r="AL144" s="1">
        <f t="shared" si="152"/>
        <v>-3</v>
      </c>
      <c r="AM144" s="63">
        <v>122</v>
      </c>
      <c r="AN144" s="1">
        <f t="shared" si="153"/>
        <v>21</v>
      </c>
      <c r="AO144" s="63">
        <v>101</v>
      </c>
      <c r="AP144" s="1">
        <f t="shared" si="97"/>
        <v>6</v>
      </c>
      <c r="AQ144" s="63">
        <v>95</v>
      </c>
      <c r="AR144" s="1">
        <f t="shared" si="180"/>
        <v>8</v>
      </c>
      <c r="AS144" s="63">
        <v>87</v>
      </c>
      <c r="AT144" s="1">
        <f t="shared" si="181"/>
        <v>13</v>
      </c>
      <c r="AU144" s="63">
        <v>74</v>
      </c>
      <c r="AV144" s="1">
        <f t="shared" si="99"/>
        <v>5</v>
      </c>
      <c r="AW144" s="94">
        <v>69</v>
      </c>
      <c r="AX144" s="1">
        <f t="shared" si="185"/>
        <v>5</v>
      </c>
      <c r="AY144" s="63">
        <v>64</v>
      </c>
      <c r="AZ144" s="1">
        <f t="shared" si="186"/>
        <v>2</v>
      </c>
      <c r="BA144" s="63">
        <v>62</v>
      </c>
      <c r="BB144" s="1">
        <f t="shared" si="164"/>
        <v>5</v>
      </c>
      <c r="BC144" s="77">
        <v>57</v>
      </c>
      <c r="BD144" s="1">
        <f t="shared" si="164"/>
        <v>15</v>
      </c>
      <c r="BE144" s="63">
        <v>42</v>
      </c>
      <c r="BF144" s="1">
        <f t="shared" si="164"/>
        <v>4</v>
      </c>
      <c r="BG144" s="1">
        <v>38</v>
      </c>
      <c r="BH144" s="1">
        <f t="shared" si="109"/>
        <v>1</v>
      </c>
      <c r="BI144" s="10">
        <v>37</v>
      </c>
      <c r="BJ144" s="1">
        <f t="shared" si="110"/>
        <v>1</v>
      </c>
      <c r="BK144" s="10">
        <v>36</v>
      </c>
      <c r="BL144" s="1">
        <f t="shared" si="187"/>
        <v>2</v>
      </c>
      <c r="BM144" s="10">
        <v>34</v>
      </c>
      <c r="BN144" s="1">
        <f t="shared" si="112"/>
        <v>2</v>
      </c>
      <c r="BO144" s="10">
        <v>32</v>
      </c>
      <c r="BP144" s="1">
        <f t="shared" si="112"/>
        <v>2</v>
      </c>
      <c r="BQ144" s="10">
        <v>30</v>
      </c>
      <c r="BR144" s="1">
        <f t="shared" si="188"/>
        <v>0</v>
      </c>
      <c r="BS144" s="10">
        <v>30</v>
      </c>
      <c r="BT144" s="1">
        <f t="shared" si="113"/>
        <v>11</v>
      </c>
      <c r="BU144" s="10">
        <v>19</v>
      </c>
      <c r="BV144" s="1">
        <f t="shared" si="113"/>
        <v>2</v>
      </c>
      <c r="BW144" s="1">
        <v>17</v>
      </c>
      <c r="BX144" s="3">
        <v>31</v>
      </c>
      <c r="BY144" s="3">
        <v>16</v>
      </c>
      <c r="BZ144" s="7"/>
      <c r="CA144" s="5">
        <f t="shared" si="103"/>
        <v>15</v>
      </c>
      <c r="CB144" s="2"/>
      <c r="CC144" s="2"/>
      <c r="CE144" t="s">
        <v>499</v>
      </c>
      <c r="CF144" s="1" t="s">
        <v>500</v>
      </c>
    </row>
    <row r="145" spans="1:84">
      <c r="A145" s="60">
        <f>(X145+Z145+AB145+AD145+AF145+AH145+AJ145+AL145+AN145+AP145+AR145+AT145+AV145+AX145+AZ145+BB145+BD145+BF145+BH145+BJ145+BL145+BN145+BP145+BR145+BT145+BV145)/((25*3)+1.5)</f>
        <v>1.4248366013071896</v>
      </c>
      <c r="B145" s="1" t="s">
        <v>821</v>
      </c>
      <c r="C145" s="1" t="s">
        <v>96</v>
      </c>
      <c r="D145" s="159">
        <v>33565</v>
      </c>
      <c r="E145" s="141"/>
      <c r="F145" s="158">
        <f>$B$1-D145</f>
        <v>9717</v>
      </c>
      <c r="H145" s="1" t="s">
        <v>1006</v>
      </c>
      <c r="I145" s="1">
        <v>1</v>
      </c>
      <c r="J145" s="1" t="s">
        <v>171</v>
      </c>
      <c r="K145" s="315">
        <v>473</v>
      </c>
      <c r="L145" s="1">
        <f t="shared" si="170"/>
        <v>7</v>
      </c>
      <c r="M145" s="311">
        <v>466</v>
      </c>
      <c r="N145" s="1">
        <f t="shared" si="171"/>
        <v>3</v>
      </c>
      <c r="O145" s="308">
        <v>463</v>
      </c>
      <c r="P145" s="1">
        <f t="shared" si="172"/>
        <v>2</v>
      </c>
      <c r="Q145" s="301">
        <v>461</v>
      </c>
      <c r="R145" s="1">
        <f t="shared" si="178"/>
        <v>8</v>
      </c>
      <c r="S145" s="290">
        <v>453</v>
      </c>
      <c r="T145" s="1">
        <f t="shared" si="174"/>
        <v>2</v>
      </c>
      <c r="U145" s="282">
        <v>451</v>
      </c>
      <c r="V145" s="1">
        <f t="shared" si="175"/>
        <v>0</v>
      </c>
      <c r="W145" s="77">
        <v>451</v>
      </c>
      <c r="X145" s="1">
        <f t="shared" si="176"/>
        <v>5</v>
      </c>
      <c r="Y145" s="265">
        <v>446</v>
      </c>
      <c r="Z145" s="1">
        <f t="shared" si="149"/>
        <v>2</v>
      </c>
      <c r="AA145" s="234">
        <v>444</v>
      </c>
      <c r="AB145" s="1">
        <f t="shared" si="150"/>
        <v>3</v>
      </c>
      <c r="AC145" s="227">
        <v>441</v>
      </c>
      <c r="AD145" s="1">
        <f t="shared" si="151"/>
        <v>0</v>
      </c>
      <c r="AE145" s="63">
        <v>441</v>
      </c>
      <c r="AF145" s="1">
        <f t="shared" si="86"/>
        <v>5</v>
      </c>
      <c r="AG145" s="206">
        <v>436</v>
      </c>
      <c r="AH145" s="1">
        <f t="shared" si="87"/>
        <v>0</v>
      </c>
      <c r="AI145" s="63">
        <v>436</v>
      </c>
      <c r="AJ145" s="1">
        <f t="shared" si="88"/>
        <v>0</v>
      </c>
      <c r="AK145" s="63">
        <v>436</v>
      </c>
      <c r="AL145" s="1">
        <f t="shared" si="152"/>
        <v>7</v>
      </c>
      <c r="AM145" s="63">
        <v>429</v>
      </c>
      <c r="AN145" s="1">
        <f t="shared" si="153"/>
        <v>4</v>
      </c>
      <c r="AO145" s="63">
        <v>425</v>
      </c>
      <c r="AP145" s="1">
        <f t="shared" si="97"/>
        <v>5</v>
      </c>
      <c r="AQ145" s="63">
        <v>420</v>
      </c>
      <c r="AR145" s="1">
        <f t="shared" si="180"/>
        <v>9</v>
      </c>
      <c r="AS145" s="63">
        <v>411</v>
      </c>
      <c r="AT145" s="1">
        <f t="shared" si="181"/>
        <v>9</v>
      </c>
      <c r="AU145" s="63">
        <v>402</v>
      </c>
      <c r="AV145" s="1">
        <f t="shared" si="99"/>
        <v>6</v>
      </c>
      <c r="AW145" s="94">
        <v>396</v>
      </c>
      <c r="AX145" s="10">
        <f t="shared" si="185"/>
        <v>4</v>
      </c>
      <c r="AY145" s="63">
        <v>392</v>
      </c>
      <c r="AZ145" s="10">
        <f t="shared" si="186"/>
        <v>3</v>
      </c>
      <c r="BA145" s="63">
        <v>389</v>
      </c>
      <c r="BB145" s="10">
        <f t="shared" si="164"/>
        <v>9</v>
      </c>
      <c r="BC145" s="86">
        <v>380</v>
      </c>
      <c r="BD145" s="1">
        <f t="shared" si="164"/>
        <v>0</v>
      </c>
      <c r="BE145" s="86">
        <v>380</v>
      </c>
      <c r="BF145" s="1">
        <f t="shared" si="164"/>
        <v>3</v>
      </c>
      <c r="BG145" s="1">
        <v>377</v>
      </c>
      <c r="BH145" s="1">
        <f t="shared" si="109"/>
        <v>1</v>
      </c>
      <c r="BI145" s="10">
        <v>376</v>
      </c>
      <c r="BJ145" s="1">
        <f t="shared" si="110"/>
        <v>9</v>
      </c>
      <c r="BK145" s="10">
        <v>367</v>
      </c>
      <c r="BL145" s="1">
        <f t="shared" si="187"/>
        <v>5</v>
      </c>
      <c r="BM145" s="10">
        <v>362</v>
      </c>
      <c r="BN145" s="1">
        <f t="shared" si="112"/>
        <v>5</v>
      </c>
      <c r="BO145" s="10">
        <v>357</v>
      </c>
      <c r="BP145" s="1">
        <f t="shared" si="112"/>
        <v>8</v>
      </c>
      <c r="BQ145" s="10">
        <v>349</v>
      </c>
      <c r="BR145" s="1">
        <f t="shared" si="188"/>
        <v>5</v>
      </c>
      <c r="BS145" s="10">
        <v>344</v>
      </c>
      <c r="BT145" s="1">
        <f t="shared" si="113"/>
        <v>1</v>
      </c>
      <c r="BU145" s="10">
        <v>343</v>
      </c>
      <c r="BV145" s="1">
        <f t="shared" si="113"/>
        <v>1</v>
      </c>
      <c r="BW145" s="1">
        <v>342</v>
      </c>
      <c r="BX145" s="3">
        <v>348</v>
      </c>
      <c r="BY145" s="3">
        <v>339</v>
      </c>
      <c r="BZ145" s="7"/>
      <c r="CA145" s="5"/>
      <c r="CB145" s="2"/>
      <c r="CC145" s="2"/>
      <c r="CE145"/>
    </row>
    <row r="146" spans="1:84">
      <c r="B146" s="1" t="s">
        <v>822</v>
      </c>
      <c r="C146" s="1" t="s">
        <v>100</v>
      </c>
      <c r="D146" s="171">
        <v>38311</v>
      </c>
      <c r="E146" s="166">
        <v>41696</v>
      </c>
      <c r="F146" s="165">
        <f>E146-D146</f>
        <v>3385</v>
      </c>
      <c r="H146" s="87" t="s">
        <v>1006</v>
      </c>
      <c r="I146" s="87">
        <v>0</v>
      </c>
      <c r="J146" s="87" t="s">
        <v>277</v>
      </c>
      <c r="K146" s="315">
        <v>84</v>
      </c>
      <c r="L146" s="1">
        <f t="shared" si="170"/>
        <v>0</v>
      </c>
      <c r="M146" s="311">
        <v>84</v>
      </c>
      <c r="N146" s="1">
        <f t="shared" si="171"/>
        <v>1</v>
      </c>
      <c r="O146" s="308">
        <v>83</v>
      </c>
      <c r="P146" s="1">
        <f t="shared" si="172"/>
        <v>0</v>
      </c>
      <c r="Q146" s="301">
        <v>83</v>
      </c>
      <c r="R146" s="1">
        <f t="shared" si="178"/>
        <v>0</v>
      </c>
      <c r="S146" s="290">
        <v>83</v>
      </c>
      <c r="T146" s="1">
        <f t="shared" si="174"/>
        <v>0</v>
      </c>
      <c r="U146" s="282">
        <v>83</v>
      </c>
      <c r="V146" s="1">
        <f t="shared" si="175"/>
        <v>0</v>
      </c>
      <c r="W146" s="77">
        <v>83</v>
      </c>
      <c r="X146" s="1">
        <f t="shared" si="176"/>
        <v>1</v>
      </c>
      <c r="Y146" s="265">
        <v>82</v>
      </c>
      <c r="Z146" s="1">
        <f t="shared" si="149"/>
        <v>0</v>
      </c>
      <c r="AA146" s="234">
        <v>82</v>
      </c>
      <c r="AB146" s="1">
        <f t="shared" si="150"/>
        <v>0</v>
      </c>
      <c r="AC146" s="227">
        <v>82</v>
      </c>
      <c r="AD146" s="1">
        <f t="shared" si="151"/>
        <v>1</v>
      </c>
      <c r="AE146" s="63">
        <v>81</v>
      </c>
      <c r="AF146" s="1">
        <f t="shared" si="86"/>
        <v>0</v>
      </c>
      <c r="AG146" s="206">
        <v>81</v>
      </c>
      <c r="AH146" s="1">
        <f t="shared" si="87"/>
        <v>0</v>
      </c>
      <c r="AI146" s="63">
        <v>81</v>
      </c>
      <c r="AJ146" s="1">
        <f t="shared" si="88"/>
        <v>1</v>
      </c>
      <c r="AK146" s="63">
        <v>80</v>
      </c>
      <c r="AL146" s="1">
        <f t="shared" si="152"/>
        <v>0</v>
      </c>
      <c r="AM146" s="63">
        <v>80</v>
      </c>
      <c r="AN146" s="1">
        <f t="shared" si="153"/>
        <v>0</v>
      </c>
      <c r="AO146" s="63">
        <v>80</v>
      </c>
      <c r="AP146" s="1">
        <f t="shared" si="97"/>
        <v>0</v>
      </c>
      <c r="AQ146" s="63">
        <v>80</v>
      </c>
      <c r="AR146" s="1">
        <f t="shared" si="180"/>
        <v>0</v>
      </c>
      <c r="AS146" s="63">
        <v>80</v>
      </c>
      <c r="AT146" s="1">
        <f t="shared" si="181"/>
        <v>1</v>
      </c>
      <c r="AU146" s="63">
        <v>79</v>
      </c>
      <c r="AV146" s="1">
        <f t="shared" si="99"/>
        <v>0</v>
      </c>
      <c r="AW146" s="94">
        <v>79</v>
      </c>
      <c r="AX146" s="1">
        <f t="shared" si="185"/>
        <v>1</v>
      </c>
      <c r="AY146" s="63">
        <v>78</v>
      </c>
      <c r="AZ146" s="1">
        <f t="shared" si="186"/>
        <v>4</v>
      </c>
      <c r="BA146" s="63">
        <v>74</v>
      </c>
      <c r="BB146" s="1">
        <f t="shared" si="164"/>
        <v>3</v>
      </c>
      <c r="BC146" s="77">
        <v>71</v>
      </c>
      <c r="BD146" s="1">
        <f t="shared" si="164"/>
        <v>0</v>
      </c>
      <c r="BE146" s="63">
        <v>71</v>
      </c>
      <c r="BF146" s="1">
        <f t="shared" si="164"/>
        <v>6</v>
      </c>
      <c r="BG146" s="1">
        <v>65</v>
      </c>
      <c r="BH146" s="1">
        <f t="shared" si="109"/>
        <v>1</v>
      </c>
      <c r="BI146" s="10">
        <v>64</v>
      </c>
      <c r="BJ146" s="1">
        <f t="shared" si="110"/>
        <v>3</v>
      </c>
      <c r="BK146" s="10">
        <v>61</v>
      </c>
      <c r="BL146" s="1">
        <f t="shared" si="187"/>
        <v>0</v>
      </c>
      <c r="BM146" s="10">
        <v>61</v>
      </c>
      <c r="BN146" s="1">
        <f t="shared" si="112"/>
        <v>10</v>
      </c>
      <c r="BO146" s="10">
        <v>51</v>
      </c>
      <c r="BP146" s="1">
        <f t="shared" si="112"/>
        <v>3</v>
      </c>
      <c r="BQ146" s="10">
        <v>48</v>
      </c>
      <c r="BR146" s="1">
        <f t="shared" si="188"/>
        <v>0</v>
      </c>
      <c r="BS146" s="10">
        <v>48</v>
      </c>
      <c r="BT146" s="1">
        <f t="shared" si="113"/>
        <v>5</v>
      </c>
      <c r="BU146" s="10">
        <v>43</v>
      </c>
      <c r="BV146" s="1">
        <f t="shared" si="113"/>
        <v>1</v>
      </c>
      <c r="BW146" s="1">
        <v>42</v>
      </c>
      <c r="BX146" s="3">
        <v>42</v>
      </c>
      <c r="BY146" s="3">
        <v>41</v>
      </c>
      <c r="BZ146" s="7"/>
      <c r="CA146" s="5">
        <f t="shared" si="103"/>
        <v>1</v>
      </c>
      <c r="CB146" s="2"/>
      <c r="CC146" s="2"/>
      <c r="CE146" t="s">
        <v>501</v>
      </c>
      <c r="CF146" s="1" t="s">
        <v>502</v>
      </c>
    </row>
    <row r="147" spans="1:84">
      <c r="B147" s="1" t="s">
        <v>823</v>
      </c>
      <c r="C147" s="1" t="s">
        <v>100</v>
      </c>
      <c r="D147" s="166">
        <v>32488</v>
      </c>
      <c r="E147" s="157">
        <v>39722</v>
      </c>
      <c r="F147" s="165">
        <f>E147-D147</f>
        <v>7234</v>
      </c>
      <c r="H147" s="87" t="s">
        <v>1007</v>
      </c>
      <c r="I147" s="8">
        <v>0</v>
      </c>
      <c r="J147" s="8" t="s">
        <v>196</v>
      </c>
      <c r="K147" s="315">
        <v>261</v>
      </c>
      <c r="L147" s="1">
        <f t="shared" si="170"/>
        <v>0</v>
      </c>
      <c r="M147" s="311">
        <v>261</v>
      </c>
      <c r="N147" s="1">
        <f t="shared" si="171"/>
        <v>0</v>
      </c>
      <c r="O147" s="308">
        <v>261</v>
      </c>
      <c r="P147" s="1">
        <f t="shared" si="172"/>
        <v>0</v>
      </c>
      <c r="Q147" s="301">
        <v>261</v>
      </c>
      <c r="R147" s="1">
        <f t="shared" si="178"/>
        <v>0</v>
      </c>
      <c r="S147" s="290">
        <v>261</v>
      </c>
      <c r="T147" s="1">
        <f t="shared" si="174"/>
        <v>0</v>
      </c>
      <c r="U147" s="282">
        <v>261</v>
      </c>
      <c r="V147" s="1">
        <f t="shared" si="175"/>
        <v>0</v>
      </c>
      <c r="W147" s="77">
        <v>261</v>
      </c>
      <c r="X147" s="1">
        <f t="shared" si="176"/>
        <v>0</v>
      </c>
      <c r="Y147" s="265">
        <v>261</v>
      </c>
      <c r="Z147" s="1">
        <f t="shared" si="149"/>
        <v>0</v>
      </c>
      <c r="AA147" s="234">
        <v>261</v>
      </c>
      <c r="AB147" s="1">
        <f t="shared" si="150"/>
        <v>0</v>
      </c>
      <c r="AC147" s="227">
        <v>261</v>
      </c>
      <c r="AD147" s="1">
        <f t="shared" si="151"/>
        <v>0</v>
      </c>
      <c r="AE147" s="63">
        <v>261</v>
      </c>
      <c r="AF147" s="1">
        <f t="shared" si="86"/>
        <v>0</v>
      </c>
      <c r="AG147" s="206">
        <v>261</v>
      </c>
      <c r="AH147" s="1">
        <f t="shared" si="87"/>
        <v>0</v>
      </c>
      <c r="AI147" s="63">
        <v>261</v>
      </c>
      <c r="AJ147" s="1">
        <f t="shared" si="88"/>
        <v>0</v>
      </c>
      <c r="AK147" s="63">
        <v>261</v>
      </c>
      <c r="AL147" s="1">
        <f t="shared" si="152"/>
        <v>0</v>
      </c>
      <c r="AM147" s="63">
        <v>261</v>
      </c>
      <c r="AN147" s="1">
        <f t="shared" si="153"/>
        <v>0</v>
      </c>
      <c r="AO147" s="63">
        <v>261</v>
      </c>
      <c r="AP147" s="1">
        <f t="shared" si="97"/>
        <v>0</v>
      </c>
      <c r="AQ147" s="63">
        <v>261</v>
      </c>
      <c r="AR147" s="1">
        <f t="shared" si="180"/>
        <v>0</v>
      </c>
      <c r="AS147" s="63">
        <v>261</v>
      </c>
      <c r="AT147" s="1">
        <f t="shared" si="181"/>
        <v>1</v>
      </c>
      <c r="AU147" s="63">
        <v>260</v>
      </c>
      <c r="AV147" s="1">
        <f t="shared" si="99"/>
        <v>0</v>
      </c>
      <c r="AW147" s="94">
        <v>260</v>
      </c>
      <c r="AX147" s="1">
        <f t="shared" si="185"/>
        <v>0</v>
      </c>
      <c r="AY147" s="63">
        <v>260</v>
      </c>
      <c r="AZ147" s="1">
        <f t="shared" si="186"/>
        <v>0</v>
      </c>
      <c r="BA147" s="63">
        <v>260</v>
      </c>
      <c r="BB147" s="1">
        <f t="shared" si="164"/>
        <v>0</v>
      </c>
      <c r="BC147" s="77">
        <v>260</v>
      </c>
      <c r="BD147" s="1">
        <f t="shared" si="164"/>
        <v>0</v>
      </c>
      <c r="BE147" s="63">
        <v>260</v>
      </c>
      <c r="BF147" s="1">
        <f t="shared" si="164"/>
        <v>0</v>
      </c>
      <c r="BG147" s="1">
        <v>260</v>
      </c>
      <c r="BH147" s="1">
        <f t="shared" si="109"/>
        <v>0</v>
      </c>
      <c r="BI147" s="10">
        <v>260</v>
      </c>
      <c r="BJ147" s="1">
        <f t="shared" si="110"/>
        <v>0</v>
      </c>
      <c r="BK147" s="10">
        <v>260</v>
      </c>
      <c r="BL147" s="1">
        <f t="shared" si="187"/>
        <v>1</v>
      </c>
      <c r="BM147" s="10">
        <v>259</v>
      </c>
      <c r="BN147" s="1">
        <f t="shared" si="112"/>
        <v>1</v>
      </c>
      <c r="BO147" s="10">
        <v>258</v>
      </c>
      <c r="BP147" s="1">
        <f t="shared" si="112"/>
        <v>0</v>
      </c>
      <c r="BQ147" s="10">
        <v>258</v>
      </c>
      <c r="BR147" s="1">
        <f t="shared" si="188"/>
        <v>0</v>
      </c>
      <c r="BS147" s="10">
        <v>258</v>
      </c>
      <c r="BT147" s="1">
        <f t="shared" si="113"/>
        <v>0</v>
      </c>
      <c r="BU147" s="10">
        <v>258</v>
      </c>
      <c r="BV147" s="1">
        <f t="shared" si="113"/>
        <v>0</v>
      </c>
      <c r="BW147" s="1">
        <v>258</v>
      </c>
      <c r="BX147" s="3">
        <v>258</v>
      </c>
      <c r="BY147" s="3">
        <v>257</v>
      </c>
      <c r="BZ147" s="7"/>
      <c r="CA147" s="5">
        <f t="shared" si="103"/>
        <v>1</v>
      </c>
      <c r="CB147" s="2"/>
      <c r="CC147" s="2"/>
      <c r="CE147" t="s">
        <v>503</v>
      </c>
      <c r="CF147" s="1" t="s">
        <v>504</v>
      </c>
    </row>
    <row r="148" spans="1:84">
      <c r="A148" s="112">
        <f>(R148)/((1*3))</f>
        <v>0</v>
      </c>
      <c r="B148" s="1" t="s">
        <v>801</v>
      </c>
      <c r="C148" s="1" t="s">
        <v>96</v>
      </c>
      <c r="D148" s="159">
        <v>42999</v>
      </c>
      <c r="E148" s="141"/>
      <c r="F148" s="158">
        <f>$B$1-D148</f>
        <v>283</v>
      </c>
      <c r="H148" s="10" t="s">
        <v>1006</v>
      </c>
      <c r="I148" s="10">
        <v>1</v>
      </c>
      <c r="J148" s="10" t="s">
        <v>1310</v>
      </c>
      <c r="K148" s="315">
        <v>16</v>
      </c>
      <c r="L148" s="1">
        <f t="shared" si="170"/>
        <v>0</v>
      </c>
      <c r="M148" s="311">
        <v>16</v>
      </c>
      <c r="N148" s="1">
        <f t="shared" si="171"/>
        <v>2</v>
      </c>
      <c r="O148" s="308">
        <v>14</v>
      </c>
      <c r="P148" s="1">
        <f t="shared" si="172"/>
        <v>14</v>
      </c>
      <c r="Q148" s="301">
        <v>0</v>
      </c>
      <c r="R148" s="1">
        <f t="shared" si="178"/>
        <v>0</v>
      </c>
      <c r="S148" s="84"/>
      <c r="T148" s="84"/>
      <c r="U148" s="84"/>
      <c r="V148" s="84"/>
      <c r="W148" s="84"/>
      <c r="X148" s="84"/>
      <c r="Y148" s="84"/>
      <c r="Z148" s="84"/>
      <c r="AA148" s="84"/>
      <c r="AB148" s="84"/>
      <c r="AC148" s="84"/>
      <c r="AD148" s="84"/>
      <c r="AE148" s="88"/>
      <c r="AF148" s="84"/>
      <c r="AG148" s="88"/>
      <c r="AH148" s="84"/>
      <c r="AI148" s="88"/>
      <c r="AJ148" s="84"/>
      <c r="AK148" s="88"/>
      <c r="AL148" s="84"/>
      <c r="AM148" s="88"/>
      <c r="AN148" s="84"/>
      <c r="AO148" s="88"/>
      <c r="AP148" s="84"/>
      <c r="AQ148" s="84"/>
      <c r="AR148" s="84"/>
      <c r="AS148" s="84"/>
      <c r="AT148" s="84"/>
      <c r="AU148" s="84"/>
      <c r="AV148" s="84"/>
      <c r="AW148" s="84"/>
      <c r="AX148" s="84"/>
      <c r="AY148" s="84"/>
      <c r="AZ148" s="84"/>
      <c r="BA148" s="84"/>
      <c r="BB148" s="84"/>
      <c r="BC148" s="91"/>
      <c r="BD148" s="84"/>
      <c r="BE148" s="84"/>
      <c r="BF148" s="84"/>
      <c r="BG148" s="84"/>
      <c r="BH148" s="84"/>
      <c r="BI148" s="84"/>
      <c r="BJ148" s="84"/>
      <c r="BK148" s="84"/>
      <c r="BL148" s="84"/>
      <c r="BM148" s="84"/>
      <c r="BN148" s="84"/>
      <c r="BO148" s="84"/>
      <c r="BP148" s="84"/>
      <c r="BQ148" s="84"/>
      <c r="BR148" s="84"/>
      <c r="BS148" s="84"/>
      <c r="BT148" s="84"/>
      <c r="BU148" s="84"/>
      <c r="BV148" s="84"/>
      <c r="BW148" s="84"/>
      <c r="BX148" s="89"/>
      <c r="BY148" s="89"/>
      <c r="BZ148" s="7"/>
      <c r="CA148" s="5"/>
      <c r="CB148" s="2"/>
      <c r="CC148" s="2"/>
      <c r="CE148"/>
    </row>
    <row r="149" spans="1:84">
      <c r="A149" s="112">
        <f>(AL149+AN149+AP149+AR149)/((4*1))</f>
        <v>0</v>
      </c>
      <c r="B149" s="1" t="s">
        <v>799</v>
      </c>
      <c r="C149" s="1" t="s">
        <v>96</v>
      </c>
      <c r="D149" s="159">
        <v>42361</v>
      </c>
      <c r="E149" s="141"/>
      <c r="F149" s="158">
        <f>$B$1-D149</f>
        <v>921</v>
      </c>
      <c r="H149" s="1" t="s">
        <v>1006</v>
      </c>
      <c r="I149" s="1">
        <v>1</v>
      </c>
      <c r="J149" s="1" t="s">
        <v>1210</v>
      </c>
      <c r="K149" s="315">
        <v>10</v>
      </c>
      <c r="L149" s="1">
        <f t="shared" si="170"/>
        <v>0</v>
      </c>
      <c r="M149" s="311">
        <v>10</v>
      </c>
      <c r="N149" s="1">
        <f t="shared" si="171"/>
        <v>0</v>
      </c>
      <c r="O149" s="308">
        <v>10</v>
      </c>
      <c r="P149" s="1">
        <f t="shared" si="172"/>
        <v>1</v>
      </c>
      <c r="Q149" s="301">
        <v>9</v>
      </c>
      <c r="R149" s="1">
        <f t="shared" si="178"/>
        <v>0</v>
      </c>
      <c r="S149" s="290">
        <v>9</v>
      </c>
      <c r="T149" s="1">
        <f t="shared" si="174"/>
        <v>0</v>
      </c>
      <c r="U149" s="282">
        <v>9</v>
      </c>
      <c r="V149" s="1">
        <f t="shared" si="175"/>
        <v>0</v>
      </c>
      <c r="W149" s="77">
        <v>9</v>
      </c>
      <c r="X149" s="1">
        <f t="shared" si="176"/>
        <v>0</v>
      </c>
      <c r="Y149" s="265">
        <v>9</v>
      </c>
      <c r="Z149" s="1">
        <f t="shared" ref="Z149" si="189">Y149-AA149</f>
        <v>0</v>
      </c>
      <c r="AA149" s="234">
        <v>9</v>
      </c>
      <c r="AB149" s="1">
        <f t="shared" ref="AB149" si="190">AA149-AC149</f>
        <v>0</v>
      </c>
      <c r="AC149" s="234">
        <v>9</v>
      </c>
      <c r="AD149" s="1">
        <f t="shared" ref="AD149" si="191">AC149-AE149</f>
        <v>9</v>
      </c>
      <c r="AE149" s="63">
        <v>0</v>
      </c>
      <c r="AF149" s="1">
        <f t="shared" ref="AF149" si="192">AE149-AG149</f>
        <v>0</v>
      </c>
      <c r="AG149" s="224">
        <v>0</v>
      </c>
      <c r="AH149" s="84"/>
      <c r="AI149" s="88"/>
      <c r="AJ149" s="84"/>
      <c r="AK149" s="84">
        <v>0</v>
      </c>
      <c r="AL149" s="84"/>
      <c r="AM149" s="84"/>
      <c r="AN149" s="84"/>
      <c r="AO149" s="84"/>
      <c r="AP149" s="84"/>
      <c r="AQ149" s="84"/>
      <c r="AR149" s="84"/>
      <c r="AS149" s="84"/>
      <c r="AT149" s="84"/>
      <c r="AU149" s="84"/>
      <c r="AV149" s="84"/>
      <c r="AW149" s="84"/>
      <c r="AX149" s="84"/>
      <c r="AY149" s="84"/>
      <c r="AZ149" s="84"/>
      <c r="BA149" s="84"/>
      <c r="BB149" s="84"/>
      <c r="BC149" s="91"/>
      <c r="BD149" s="84"/>
      <c r="BE149" s="84"/>
      <c r="BF149" s="84"/>
      <c r="BG149" s="84"/>
      <c r="BH149" s="84"/>
      <c r="BI149" s="84"/>
      <c r="BJ149" s="84"/>
      <c r="BK149" s="84"/>
      <c r="BL149" s="84"/>
      <c r="BM149" s="84"/>
      <c r="BN149" s="84"/>
      <c r="BO149" s="84"/>
      <c r="BP149" s="84"/>
      <c r="BQ149" s="84"/>
      <c r="BR149" s="84"/>
      <c r="BS149" s="84"/>
      <c r="BT149" s="84"/>
      <c r="BU149" s="84"/>
      <c r="BV149" s="84"/>
      <c r="BW149" s="84"/>
      <c r="BX149" s="89"/>
      <c r="BY149" s="89"/>
      <c r="BZ149" s="7"/>
      <c r="CA149" s="5"/>
      <c r="CB149" s="2"/>
      <c r="CC149" s="2"/>
      <c r="CE149"/>
    </row>
    <row r="150" spans="1:84">
      <c r="A150" s="60">
        <f>(X150+Z150+AB150+AD150+AF150+AH150+AJ150+AL150+AN150+AP150+AR150+AT150+AV150+AX150+AZ150+BB150+BD150+BF150+BH150+BJ150+BL150+BN150+BP150+BR150+BT150+BV150)/((25*3)+1.5)</f>
        <v>1.9738562091503269</v>
      </c>
      <c r="B150" s="1" t="s">
        <v>824</v>
      </c>
      <c r="C150" s="1" t="s">
        <v>100</v>
      </c>
      <c r="D150" s="166">
        <v>35976</v>
      </c>
      <c r="E150" s="166">
        <v>43233</v>
      </c>
      <c r="F150" s="165">
        <f t="shared" ref="F150:F154" si="193">$B$1-D150</f>
        <v>7306</v>
      </c>
      <c r="H150" s="87" t="s">
        <v>1007</v>
      </c>
      <c r="I150" s="87">
        <v>0</v>
      </c>
      <c r="J150" s="87" t="s">
        <v>165</v>
      </c>
      <c r="K150" s="315">
        <v>550</v>
      </c>
      <c r="L150" s="1">
        <f t="shared" si="170"/>
        <v>2</v>
      </c>
      <c r="M150" s="311">
        <v>548</v>
      </c>
      <c r="N150" s="1">
        <f t="shared" si="171"/>
        <v>1</v>
      </c>
      <c r="O150" s="308">
        <v>547</v>
      </c>
      <c r="P150" s="1">
        <f t="shared" si="172"/>
        <v>8</v>
      </c>
      <c r="Q150" s="301">
        <v>539</v>
      </c>
      <c r="R150" s="1">
        <f t="shared" si="178"/>
        <v>11</v>
      </c>
      <c r="S150" s="290">
        <v>528</v>
      </c>
      <c r="T150" s="1">
        <f t="shared" si="174"/>
        <v>5</v>
      </c>
      <c r="U150" s="282">
        <v>523</v>
      </c>
      <c r="V150" s="1">
        <f t="shared" si="175"/>
        <v>4</v>
      </c>
      <c r="W150" s="77">
        <v>519</v>
      </c>
      <c r="X150" s="1">
        <f t="shared" si="176"/>
        <v>1</v>
      </c>
      <c r="Y150" s="265">
        <v>518</v>
      </c>
      <c r="Z150" s="1">
        <f t="shared" si="149"/>
        <v>5</v>
      </c>
      <c r="AA150" s="234">
        <v>513</v>
      </c>
      <c r="AB150" s="1">
        <f t="shared" si="150"/>
        <v>4</v>
      </c>
      <c r="AC150" s="227">
        <v>509</v>
      </c>
      <c r="AD150" s="1">
        <f t="shared" si="151"/>
        <v>7</v>
      </c>
      <c r="AE150" s="63">
        <v>502</v>
      </c>
      <c r="AF150" s="1">
        <f t="shared" si="86"/>
        <v>4</v>
      </c>
      <c r="AG150" s="206">
        <v>498</v>
      </c>
      <c r="AH150" s="1">
        <f t="shared" si="87"/>
        <v>9</v>
      </c>
      <c r="AI150" s="63">
        <v>489</v>
      </c>
      <c r="AJ150" s="1">
        <f t="shared" si="88"/>
        <v>1</v>
      </c>
      <c r="AK150" s="63">
        <v>488</v>
      </c>
      <c r="AL150" s="1">
        <f t="shared" si="152"/>
        <v>16</v>
      </c>
      <c r="AM150" s="63">
        <v>472</v>
      </c>
      <c r="AN150" s="1">
        <f t="shared" si="153"/>
        <v>2</v>
      </c>
      <c r="AO150" s="63">
        <v>470</v>
      </c>
      <c r="AP150" s="1">
        <f t="shared" si="97"/>
        <v>6</v>
      </c>
      <c r="AQ150" s="63">
        <v>464</v>
      </c>
      <c r="AR150" s="1">
        <f t="shared" si="180"/>
        <v>6</v>
      </c>
      <c r="AS150" s="63">
        <v>458</v>
      </c>
      <c r="AT150" s="1">
        <f t="shared" si="181"/>
        <v>11</v>
      </c>
      <c r="AU150" s="63">
        <v>447</v>
      </c>
      <c r="AV150" s="1">
        <f t="shared" si="99"/>
        <v>3</v>
      </c>
      <c r="AW150" s="94">
        <v>444</v>
      </c>
      <c r="AX150" s="1">
        <f t="shared" si="185"/>
        <v>5</v>
      </c>
      <c r="AY150" s="63">
        <v>439</v>
      </c>
      <c r="AZ150" s="1">
        <f t="shared" si="186"/>
        <v>11</v>
      </c>
      <c r="BA150" s="63">
        <v>428</v>
      </c>
      <c r="BB150" s="1">
        <f t="shared" si="164"/>
        <v>13</v>
      </c>
      <c r="BC150" s="77">
        <v>415</v>
      </c>
      <c r="BD150" s="1">
        <f t="shared" si="164"/>
        <v>13</v>
      </c>
      <c r="BE150" s="63">
        <v>402</v>
      </c>
      <c r="BF150" s="1">
        <f t="shared" si="164"/>
        <v>2</v>
      </c>
      <c r="BG150" s="1">
        <v>400</v>
      </c>
      <c r="BH150" s="1">
        <f t="shared" si="109"/>
        <v>1</v>
      </c>
      <c r="BI150" s="10">
        <v>399</v>
      </c>
      <c r="BJ150" s="1">
        <f t="shared" si="110"/>
        <v>9</v>
      </c>
      <c r="BK150" s="10">
        <v>390</v>
      </c>
      <c r="BL150" s="1">
        <f t="shared" si="187"/>
        <v>3</v>
      </c>
      <c r="BM150" s="10">
        <v>387</v>
      </c>
      <c r="BN150" s="1">
        <f t="shared" si="112"/>
        <v>7</v>
      </c>
      <c r="BO150" s="10">
        <v>380</v>
      </c>
      <c r="BP150" s="1">
        <f t="shared" si="112"/>
        <v>1</v>
      </c>
      <c r="BQ150" s="10">
        <v>379</v>
      </c>
      <c r="BR150" s="1">
        <f t="shared" si="188"/>
        <v>12</v>
      </c>
      <c r="BS150" s="10">
        <v>367</v>
      </c>
      <c r="BT150" s="1">
        <f t="shared" si="113"/>
        <v>-1</v>
      </c>
      <c r="BU150" s="10">
        <v>368</v>
      </c>
      <c r="BV150" s="1">
        <f t="shared" si="113"/>
        <v>0</v>
      </c>
      <c r="BW150" s="1">
        <v>368</v>
      </c>
      <c r="BX150" s="3">
        <v>369</v>
      </c>
      <c r="BY150" s="3">
        <v>357</v>
      </c>
      <c r="BZ150" s="7">
        <v>1</v>
      </c>
      <c r="CA150" s="5">
        <f t="shared" si="103"/>
        <v>13</v>
      </c>
      <c r="CB150" s="2"/>
      <c r="CC150" s="2"/>
      <c r="CE150" t="s">
        <v>505</v>
      </c>
      <c r="CF150" s="1" t="s">
        <v>506</v>
      </c>
    </row>
    <row r="151" spans="1:84">
      <c r="A151" s="112">
        <f>(AL151+AN151)/((2*3))</f>
        <v>2.1666666666666665</v>
      </c>
      <c r="B151" s="1" t="s">
        <v>824</v>
      </c>
      <c r="C151" s="1" t="s">
        <v>97</v>
      </c>
      <c r="D151" s="159">
        <v>42032</v>
      </c>
      <c r="E151" s="141"/>
      <c r="F151" s="158">
        <f t="shared" si="193"/>
        <v>1250</v>
      </c>
      <c r="H151" s="1" t="s">
        <v>1006</v>
      </c>
      <c r="I151" s="1">
        <v>1</v>
      </c>
      <c r="J151" s="1" t="s">
        <v>998</v>
      </c>
      <c r="K151" s="315">
        <v>51</v>
      </c>
      <c r="L151" s="1">
        <f t="shared" si="170"/>
        <v>1</v>
      </c>
      <c r="M151" s="311">
        <v>50</v>
      </c>
      <c r="N151" s="1">
        <f t="shared" si="171"/>
        <v>5</v>
      </c>
      <c r="O151" s="308">
        <v>45</v>
      </c>
      <c r="P151" s="1">
        <f t="shared" si="172"/>
        <v>3</v>
      </c>
      <c r="Q151" s="301">
        <v>42</v>
      </c>
      <c r="R151" s="1">
        <f t="shared" si="178"/>
        <v>1</v>
      </c>
      <c r="S151" s="290">
        <v>41</v>
      </c>
      <c r="T151" s="1">
        <f t="shared" si="174"/>
        <v>4</v>
      </c>
      <c r="U151" s="282">
        <v>37</v>
      </c>
      <c r="V151" s="1">
        <f t="shared" si="175"/>
        <v>4</v>
      </c>
      <c r="W151" s="77">
        <v>33</v>
      </c>
      <c r="X151" s="1">
        <f t="shared" si="176"/>
        <v>1</v>
      </c>
      <c r="Y151" s="265">
        <v>32</v>
      </c>
      <c r="Z151" s="1">
        <f t="shared" si="149"/>
        <v>0</v>
      </c>
      <c r="AA151" s="234">
        <v>32</v>
      </c>
      <c r="AB151" s="1">
        <f t="shared" si="150"/>
        <v>3</v>
      </c>
      <c r="AC151" s="227">
        <v>29</v>
      </c>
      <c r="AD151" s="1">
        <f t="shared" si="151"/>
        <v>10</v>
      </c>
      <c r="AE151" s="63">
        <v>19</v>
      </c>
      <c r="AF151" s="1">
        <f t="shared" si="86"/>
        <v>4</v>
      </c>
      <c r="AG151" s="206">
        <v>15</v>
      </c>
      <c r="AH151" s="1">
        <f t="shared" si="87"/>
        <v>2</v>
      </c>
      <c r="AI151" s="63">
        <v>13</v>
      </c>
      <c r="AJ151" s="1">
        <f t="shared" si="88"/>
        <v>0</v>
      </c>
      <c r="AK151" s="63">
        <v>13</v>
      </c>
      <c r="AL151" s="1">
        <f t="shared" si="152"/>
        <v>13</v>
      </c>
      <c r="AM151" s="63">
        <v>0</v>
      </c>
      <c r="AN151" s="1">
        <f t="shared" ref="AN151" si="194">AM151-AO151</f>
        <v>0</v>
      </c>
      <c r="AO151" s="63">
        <v>0</v>
      </c>
      <c r="AP151" s="84"/>
      <c r="AQ151" s="88"/>
      <c r="AR151" s="84"/>
      <c r="AS151" s="88"/>
      <c r="AT151" s="84"/>
      <c r="AU151" s="88"/>
      <c r="AV151" s="84"/>
      <c r="AW151" s="98"/>
      <c r="AX151" s="84"/>
      <c r="AY151" s="88"/>
      <c r="AZ151" s="84"/>
      <c r="BA151" s="88"/>
      <c r="BB151" s="84"/>
      <c r="BC151" s="83"/>
      <c r="BD151" s="84"/>
      <c r="BE151" s="88"/>
      <c r="BF151" s="84"/>
      <c r="BG151" s="84"/>
      <c r="BH151" s="84"/>
      <c r="BI151" s="84"/>
      <c r="BJ151" s="84"/>
      <c r="BK151" s="84"/>
      <c r="BL151" s="84"/>
      <c r="BM151" s="84"/>
      <c r="BN151" s="84"/>
      <c r="BO151" s="84"/>
      <c r="BP151" s="84"/>
      <c r="BQ151" s="84"/>
      <c r="BR151" s="84"/>
      <c r="BS151" s="84"/>
      <c r="BT151" s="84"/>
      <c r="BU151" s="84"/>
      <c r="BV151" s="84"/>
      <c r="BW151" s="84"/>
      <c r="BX151" s="89"/>
      <c r="BY151" s="89"/>
      <c r="BZ151" s="7"/>
      <c r="CA151" s="5"/>
      <c r="CB151" s="2"/>
      <c r="CC151" s="2"/>
      <c r="CE151"/>
    </row>
    <row r="152" spans="1:84">
      <c r="A152" s="60">
        <f>(X152+Z152+AB152+AD152+AF152+AH152+AJ152+AL152+AN152+AP152+AR152+AT152+AV152+AX152+AZ152+BB152+BD152+BF152+BH152+BJ152+BL152+BN152+BP152+BR152+BT152+BV152)/((25*3)+1.5)</f>
        <v>9.2026143790849666</v>
      </c>
      <c r="B152" s="1" t="s">
        <v>825</v>
      </c>
      <c r="C152" s="1" t="s">
        <v>96</v>
      </c>
      <c r="D152" s="159">
        <v>40061</v>
      </c>
      <c r="E152" s="141"/>
      <c r="F152" s="158">
        <f t="shared" si="193"/>
        <v>3221</v>
      </c>
      <c r="H152" s="138" t="s">
        <v>1007</v>
      </c>
      <c r="I152" s="1">
        <v>1</v>
      </c>
      <c r="J152" s="1" t="s">
        <v>206</v>
      </c>
      <c r="K152" s="315">
        <v>1039</v>
      </c>
      <c r="L152" s="1">
        <f t="shared" si="170"/>
        <v>31</v>
      </c>
      <c r="M152" s="311">
        <v>1008</v>
      </c>
      <c r="N152" s="1">
        <f t="shared" si="171"/>
        <v>16</v>
      </c>
      <c r="O152" s="308">
        <v>992</v>
      </c>
      <c r="P152" s="1">
        <f t="shared" si="172"/>
        <v>31</v>
      </c>
      <c r="Q152" s="301">
        <v>961</v>
      </c>
      <c r="R152" s="1">
        <f t="shared" si="178"/>
        <v>8</v>
      </c>
      <c r="S152" s="290">
        <v>953</v>
      </c>
      <c r="T152" s="1">
        <f t="shared" si="174"/>
        <v>20</v>
      </c>
      <c r="U152" s="282">
        <v>933</v>
      </c>
      <c r="V152" s="1">
        <f t="shared" si="175"/>
        <v>13</v>
      </c>
      <c r="W152" s="77">
        <v>920</v>
      </c>
      <c r="X152" s="1">
        <f t="shared" si="176"/>
        <v>8</v>
      </c>
      <c r="Y152" s="265">
        <v>912</v>
      </c>
      <c r="Z152" s="1">
        <f t="shared" si="149"/>
        <v>14</v>
      </c>
      <c r="AA152" s="234">
        <v>898</v>
      </c>
      <c r="AB152" s="1">
        <f t="shared" si="150"/>
        <v>13</v>
      </c>
      <c r="AC152" s="227">
        <v>885</v>
      </c>
      <c r="AD152" s="1">
        <f t="shared" si="151"/>
        <v>33</v>
      </c>
      <c r="AE152" s="63">
        <v>852</v>
      </c>
      <c r="AF152" s="1">
        <f t="shared" si="86"/>
        <v>3</v>
      </c>
      <c r="AG152" s="206">
        <v>849</v>
      </c>
      <c r="AH152" s="1">
        <f t="shared" si="87"/>
        <v>37</v>
      </c>
      <c r="AI152" s="63">
        <v>812</v>
      </c>
      <c r="AJ152" s="1">
        <f t="shared" si="88"/>
        <v>32</v>
      </c>
      <c r="AK152" s="63">
        <v>780</v>
      </c>
      <c r="AL152" s="1">
        <f t="shared" si="152"/>
        <v>35</v>
      </c>
      <c r="AM152" s="63">
        <v>745</v>
      </c>
      <c r="AN152" s="1">
        <f t="shared" si="153"/>
        <v>11</v>
      </c>
      <c r="AO152" s="63">
        <v>734</v>
      </c>
      <c r="AP152" s="1">
        <f t="shared" si="97"/>
        <v>36</v>
      </c>
      <c r="AQ152" s="63">
        <v>698</v>
      </c>
      <c r="AR152" s="1">
        <f t="shared" si="180"/>
        <v>26</v>
      </c>
      <c r="AS152" s="63">
        <v>672</v>
      </c>
      <c r="AT152" s="1">
        <f t="shared" si="181"/>
        <v>39</v>
      </c>
      <c r="AU152" s="63">
        <v>633</v>
      </c>
      <c r="AV152" s="1">
        <f t="shared" si="99"/>
        <v>8</v>
      </c>
      <c r="AW152" s="94">
        <v>625</v>
      </c>
      <c r="AX152" s="1">
        <f t="shared" si="185"/>
        <v>44</v>
      </c>
      <c r="AY152" s="63">
        <v>581</v>
      </c>
      <c r="AZ152" s="1">
        <f t="shared" si="186"/>
        <v>31</v>
      </c>
      <c r="BA152" s="63">
        <v>550</v>
      </c>
      <c r="BB152" s="1">
        <f t="shared" si="164"/>
        <v>45</v>
      </c>
      <c r="BC152" s="77">
        <v>505</v>
      </c>
      <c r="BD152" s="1">
        <f t="shared" si="164"/>
        <v>13</v>
      </c>
      <c r="BE152" s="63">
        <v>492</v>
      </c>
      <c r="BF152" s="1">
        <f t="shared" si="164"/>
        <v>41</v>
      </c>
      <c r="BG152" s="1">
        <v>451</v>
      </c>
      <c r="BH152" s="1">
        <f t="shared" si="109"/>
        <v>36</v>
      </c>
      <c r="BI152" s="10">
        <v>415</v>
      </c>
      <c r="BJ152" s="1">
        <f t="shared" si="110"/>
        <v>40</v>
      </c>
      <c r="BK152" s="10">
        <v>375</v>
      </c>
      <c r="BL152" s="1">
        <f t="shared" si="187"/>
        <v>10</v>
      </c>
      <c r="BM152" s="10">
        <v>365</v>
      </c>
      <c r="BN152" s="1">
        <f t="shared" si="112"/>
        <v>35</v>
      </c>
      <c r="BO152" s="10">
        <v>330</v>
      </c>
      <c r="BP152" s="1">
        <f t="shared" si="112"/>
        <v>36</v>
      </c>
      <c r="BQ152" s="10">
        <v>294</v>
      </c>
      <c r="BR152" s="1">
        <f t="shared" si="188"/>
        <v>33</v>
      </c>
      <c r="BS152" s="10">
        <v>261</v>
      </c>
      <c r="BT152" s="1">
        <f t="shared" si="113"/>
        <v>26</v>
      </c>
      <c r="BU152" s="10">
        <v>235</v>
      </c>
      <c r="BV152" s="1">
        <f t="shared" si="113"/>
        <v>19</v>
      </c>
      <c r="BW152" s="1">
        <v>216</v>
      </c>
      <c r="BX152" s="3">
        <v>216</v>
      </c>
      <c r="BY152" s="3">
        <v>211</v>
      </c>
      <c r="BZ152" s="7"/>
      <c r="CA152" s="5">
        <f t="shared" ref="CA152:CA181" si="195">BX152-BY152+BZ152</f>
        <v>5</v>
      </c>
      <c r="CB152" s="2"/>
      <c r="CC152" s="2"/>
      <c r="CE152" t="s">
        <v>507</v>
      </c>
      <c r="CF152" s="1" t="s">
        <v>508</v>
      </c>
    </row>
    <row r="153" spans="1:84">
      <c r="A153" s="60">
        <f>(X153+Z153+AB153+AD153+AF153+AH153+AJ153+AL153+AN153+AP153+AR153+AT153+AV153+AX153+AZ153+BB153+BD153+BF153+BH153+BJ153+BL153+BN153+BP153+BR153+BT153+BV153)/((25*3)+1.5)</f>
        <v>2.6405228758169934</v>
      </c>
      <c r="B153" s="1" t="s">
        <v>827</v>
      </c>
      <c r="C153" s="1" t="s">
        <v>97</v>
      </c>
      <c r="D153" s="159">
        <v>34768</v>
      </c>
      <c r="E153" s="141"/>
      <c r="F153" s="158">
        <f t="shared" si="193"/>
        <v>8514</v>
      </c>
      <c r="H153" s="235" t="s">
        <v>1234</v>
      </c>
      <c r="I153" s="1">
        <v>1</v>
      </c>
      <c r="J153" s="1" t="s">
        <v>125</v>
      </c>
      <c r="K153" s="315">
        <v>876</v>
      </c>
      <c r="L153" s="1">
        <f t="shared" si="170"/>
        <v>5</v>
      </c>
      <c r="M153" s="311">
        <v>871</v>
      </c>
      <c r="N153" s="1">
        <f t="shared" si="171"/>
        <v>17</v>
      </c>
      <c r="O153" s="308">
        <v>854</v>
      </c>
      <c r="P153" s="1">
        <f t="shared" si="172"/>
        <v>6</v>
      </c>
      <c r="Q153" s="301">
        <v>848</v>
      </c>
      <c r="R153" s="1">
        <f t="shared" si="178"/>
        <v>3</v>
      </c>
      <c r="S153" s="290">
        <v>845</v>
      </c>
      <c r="T153" s="1">
        <f t="shared" si="174"/>
        <v>3</v>
      </c>
      <c r="U153" s="282">
        <v>842</v>
      </c>
      <c r="V153" s="1">
        <f t="shared" si="175"/>
        <v>4</v>
      </c>
      <c r="W153" s="77">
        <v>838</v>
      </c>
      <c r="X153" s="1">
        <f t="shared" si="176"/>
        <v>8</v>
      </c>
      <c r="Y153" s="265">
        <v>830</v>
      </c>
      <c r="Z153" s="1">
        <f t="shared" si="149"/>
        <v>31</v>
      </c>
      <c r="AA153" s="234">
        <v>799</v>
      </c>
      <c r="AB153" s="1">
        <f t="shared" si="150"/>
        <v>5</v>
      </c>
      <c r="AC153" s="227">
        <v>794</v>
      </c>
      <c r="AD153" s="1">
        <f t="shared" si="151"/>
        <v>6</v>
      </c>
      <c r="AE153" s="63">
        <v>788</v>
      </c>
      <c r="AF153" s="1">
        <f t="shared" si="86"/>
        <v>2</v>
      </c>
      <c r="AG153" s="206">
        <v>786</v>
      </c>
      <c r="AH153" s="1">
        <f t="shared" si="87"/>
        <v>5</v>
      </c>
      <c r="AI153" s="63">
        <v>781</v>
      </c>
      <c r="AJ153" s="1">
        <f t="shared" si="88"/>
        <v>17</v>
      </c>
      <c r="AK153" s="63">
        <v>764</v>
      </c>
      <c r="AL153" s="1">
        <f t="shared" si="152"/>
        <v>0</v>
      </c>
      <c r="AM153" s="63">
        <v>764</v>
      </c>
      <c r="AN153" s="1">
        <f t="shared" si="153"/>
        <v>7</v>
      </c>
      <c r="AO153" s="63">
        <v>757</v>
      </c>
      <c r="AP153" s="1">
        <f t="shared" si="97"/>
        <v>11</v>
      </c>
      <c r="AQ153" s="63">
        <v>746</v>
      </c>
      <c r="AR153" s="1">
        <f t="shared" si="180"/>
        <v>7</v>
      </c>
      <c r="AS153" s="63">
        <v>739</v>
      </c>
      <c r="AT153" s="1">
        <f t="shared" si="181"/>
        <v>11</v>
      </c>
      <c r="AU153" s="63">
        <v>728</v>
      </c>
      <c r="AV153" s="1">
        <f t="shared" si="99"/>
        <v>5</v>
      </c>
      <c r="AW153" s="94">
        <v>723</v>
      </c>
      <c r="AX153" s="1">
        <f t="shared" si="185"/>
        <v>2</v>
      </c>
      <c r="AY153" s="63">
        <v>721</v>
      </c>
      <c r="AZ153" s="1">
        <f t="shared" si="186"/>
        <v>1</v>
      </c>
      <c r="BA153" s="63">
        <v>720</v>
      </c>
      <c r="BB153" s="1">
        <f t="shared" si="164"/>
        <v>12</v>
      </c>
      <c r="BC153" s="77">
        <v>708</v>
      </c>
      <c r="BD153" s="1">
        <f t="shared" si="164"/>
        <v>5</v>
      </c>
      <c r="BE153" s="63">
        <v>703</v>
      </c>
      <c r="BF153" s="1">
        <f t="shared" si="164"/>
        <v>2</v>
      </c>
      <c r="BG153" s="1">
        <v>701</v>
      </c>
      <c r="BH153" s="1">
        <f t="shared" si="109"/>
        <v>3</v>
      </c>
      <c r="BI153" s="10">
        <v>698</v>
      </c>
      <c r="BJ153" s="1">
        <f t="shared" si="110"/>
        <v>9</v>
      </c>
      <c r="BK153" s="10">
        <v>689</v>
      </c>
      <c r="BL153" s="1">
        <f t="shared" si="187"/>
        <v>10</v>
      </c>
      <c r="BM153" s="10">
        <v>679</v>
      </c>
      <c r="BN153" s="1">
        <f t="shared" si="112"/>
        <v>2</v>
      </c>
      <c r="BO153" s="10">
        <v>677</v>
      </c>
      <c r="BP153" s="1">
        <f t="shared" si="112"/>
        <v>4</v>
      </c>
      <c r="BQ153" s="10">
        <v>673</v>
      </c>
      <c r="BR153" s="1">
        <f t="shared" si="188"/>
        <v>14</v>
      </c>
      <c r="BS153" s="10">
        <v>659</v>
      </c>
      <c r="BT153" s="1">
        <f t="shared" si="113"/>
        <v>13</v>
      </c>
      <c r="BU153" s="10">
        <v>646</v>
      </c>
      <c r="BV153" s="1">
        <f t="shared" si="113"/>
        <v>10</v>
      </c>
      <c r="BW153" s="1">
        <v>636</v>
      </c>
      <c r="BX153" s="3">
        <v>640</v>
      </c>
      <c r="BY153" s="3">
        <v>631</v>
      </c>
      <c r="BZ153" s="7"/>
      <c r="CA153" s="5">
        <f t="shared" si="195"/>
        <v>9</v>
      </c>
      <c r="CB153" s="2"/>
      <c r="CC153" s="2"/>
      <c r="CE153" t="s">
        <v>511</v>
      </c>
      <c r="CF153" s="1" t="s">
        <v>512</v>
      </c>
    </row>
    <row r="154" spans="1:84">
      <c r="A154" s="112">
        <f>(AL154+AN154+AP154+AR154+AT154+AV154+AX154)/((7*3))</f>
        <v>9.5238095238095233E-2</v>
      </c>
      <c r="B154" s="1" t="s">
        <v>801</v>
      </c>
      <c r="C154" s="111" t="s">
        <v>101</v>
      </c>
      <c r="D154" s="159">
        <v>41446</v>
      </c>
      <c r="E154" s="141"/>
      <c r="F154" s="158">
        <f t="shared" si="193"/>
        <v>1836</v>
      </c>
      <c r="H154" s="111"/>
      <c r="I154" s="1">
        <v>1</v>
      </c>
      <c r="J154" s="92" t="s">
        <v>965</v>
      </c>
      <c r="K154" s="315">
        <v>8</v>
      </c>
      <c r="L154" s="1">
        <f t="shared" si="170"/>
        <v>0</v>
      </c>
      <c r="M154" s="311">
        <v>8</v>
      </c>
      <c r="N154" s="1">
        <f t="shared" si="171"/>
        <v>0</v>
      </c>
      <c r="O154" s="308">
        <v>8</v>
      </c>
      <c r="P154" s="1">
        <f t="shared" si="172"/>
        <v>0</v>
      </c>
      <c r="Q154" s="301">
        <v>8</v>
      </c>
      <c r="R154" s="1">
        <f t="shared" si="178"/>
        <v>0</v>
      </c>
      <c r="S154" s="290">
        <v>8</v>
      </c>
      <c r="T154" s="1">
        <f t="shared" si="174"/>
        <v>0</v>
      </c>
      <c r="U154" s="282">
        <v>8</v>
      </c>
      <c r="V154" s="1">
        <f t="shared" si="175"/>
        <v>0</v>
      </c>
      <c r="W154" s="77">
        <v>8</v>
      </c>
      <c r="X154" s="1">
        <f t="shared" si="176"/>
        <v>1</v>
      </c>
      <c r="Y154" s="265">
        <v>7</v>
      </c>
      <c r="Z154" s="1">
        <f t="shared" si="149"/>
        <v>0</v>
      </c>
      <c r="AA154" s="234">
        <v>7</v>
      </c>
      <c r="AB154" s="1">
        <f t="shared" si="150"/>
        <v>0</v>
      </c>
      <c r="AC154" s="227">
        <v>7</v>
      </c>
      <c r="AD154" s="1">
        <f t="shared" si="151"/>
        <v>0</v>
      </c>
      <c r="AE154" s="63">
        <v>7</v>
      </c>
      <c r="AF154" s="1">
        <f t="shared" si="86"/>
        <v>0</v>
      </c>
      <c r="AG154" s="206">
        <v>7</v>
      </c>
      <c r="AH154" s="1">
        <f t="shared" si="87"/>
        <v>0</v>
      </c>
      <c r="AI154" s="63">
        <v>7</v>
      </c>
      <c r="AJ154" s="1">
        <f t="shared" si="88"/>
        <v>0</v>
      </c>
      <c r="AK154" s="63">
        <v>7</v>
      </c>
      <c r="AL154" s="1">
        <f t="shared" si="152"/>
        <v>1</v>
      </c>
      <c r="AM154" s="63">
        <v>6</v>
      </c>
      <c r="AN154" s="1">
        <f t="shared" si="153"/>
        <v>0</v>
      </c>
      <c r="AO154" s="63">
        <v>6</v>
      </c>
      <c r="AP154" s="1">
        <f t="shared" si="97"/>
        <v>0</v>
      </c>
      <c r="AQ154" s="63">
        <v>6</v>
      </c>
      <c r="AR154" s="1">
        <f t="shared" si="180"/>
        <v>1</v>
      </c>
      <c r="AS154" s="63">
        <v>5</v>
      </c>
      <c r="AT154" s="1">
        <f t="shared" si="181"/>
        <v>0</v>
      </c>
      <c r="AU154" s="63">
        <v>5</v>
      </c>
      <c r="AV154" s="1">
        <f t="shared" si="99"/>
        <v>0</v>
      </c>
      <c r="AW154" s="94">
        <v>5</v>
      </c>
      <c r="AX154" s="10">
        <v>0</v>
      </c>
      <c r="AY154" s="134">
        <v>0</v>
      </c>
      <c r="AZ154" s="84"/>
      <c r="BA154" s="84"/>
      <c r="BB154" s="84"/>
      <c r="BC154" s="91"/>
      <c r="BD154" s="84"/>
      <c r="BE154" s="84"/>
      <c r="BF154" s="84"/>
      <c r="BG154" s="84"/>
      <c r="BH154" s="84"/>
      <c r="BI154" s="84"/>
      <c r="BJ154" s="84"/>
      <c r="BK154" s="84"/>
      <c r="BL154" s="84"/>
      <c r="BM154" s="84"/>
      <c r="BN154" s="84"/>
      <c r="BO154" s="84"/>
      <c r="BP154" s="84"/>
      <c r="BQ154" s="84"/>
      <c r="BR154" s="84"/>
      <c r="BS154" s="84"/>
      <c r="BT154" s="84"/>
      <c r="BU154" s="84"/>
      <c r="BV154" s="84"/>
      <c r="BW154" s="84"/>
      <c r="BX154" s="89"/>
      <c r="BY154" s="89"/>
      <c r="BZ154" s="7"/>
      <c r="CA154" s="5"/>
      <c r="CB154" s="2"/>
      <c r="CC154" s="2"/>
      <c r="CE154"/>
    </row>
    <row r="155" spans="1:84">
      <c r="B155" s="1" t="s">
        <v>826</v>
      </c>
      <c r="C155" s="1" t="s">
        <v>100</v>
      </c>
      <c r="D155" s="166">
        <v>33123</v>
      </c>
      <c r="E155" s="166">
        <v>42736</v>
      </c>
      <c r="F155" s="165">
        <f>E155-D155</f>
        <v>9613</v>
      </c>
      <c r="H155" s="87" t="s">
        <v>1007</v>
      </c>
      <c r="I155" s="87">
        <v>0</v>
      </c>
      <c r="J155" s="87" t="s">
        <v>1253</v>
      </c>
      <c r="K155" s="315">
        <v>1371</v>
      </c>
      <c r="L155" s="1">
        <f t="shared" si="170"/>
        <v>1</v>
      </c>
      <c r="M155" s="311">
        <v>1370</v>
      </c>
      <c r="N155" s="1">
        <f t="shared" si="171"/>
        <v>0</v>
      </c>
      <c r="O155" s="308">
        <v>1370</v>
      </c>
      <c r="P155" s="1">
        <f t="shared" si="172"/>
        <v>2</v>
      </c>
      <c r="Q155" s="301">
        <v>1368</v>
      </c>
      <c r="R155" s="1">
        <f t="shared" si="178"/>
        <v>-2</v>
      </c>
      <c r="S155" s="290">
        <v>1370</v>
      </c>
      <c r="T155" s="1">
        <f t="shared" si="174"/>
        <v>0</v>
      </c>
      <c r="U155" s="282">
        <v>1370</v>
      </c>
      <c r="V155" s="1">
        <f t="shared" si="175"/>
        <v>7</v>
      </c>
      <c r="W155" s="77">
        <v>1363</v>
      </c>
      <c r="X155" s="1">
        <f t="shared" si="176"/>
        <v>2</v>
      </c>
      <c r="Y155" s="265">
        <v>1361</v>
      </c>
      <c r="Z155" s="1">
        <f t="shared" ref="Z155" si="196">Y155-AA155</f>
        <v>13</v>
      </c>
      <c r="AA155" s="261">
        <v>1348</v>
      </c>
      <c r="AB155" s="1">
        <f t="shared" ref="AB155" si="197">AA155-AC155</f>
        <v>13</v>
      </c>
      <c r="AC155" s="261">
        <v>1335</v>
      </c>
      <c r="AD155" s="1">
        <f t="shared" ref="AD155" si="198">AC155-AE155</f>
        <v>16</v>
      </c>
      <c r="AE155" s="63">
        <v>1319</v>
      </c>
      <c r="AF155" s="1">
        <f t="shared" ref="AF155" si="199">AE155-AG155</f>
        <v>4</v>
      </c>
      <c r="AG155" s="206">
        <v>1315</v>
      </c>
      <c r="AH155" s="1">
        <f t="shared" ref="AH155" si="200">AG155-AI155</f>
        <v>25</v>
      </c>
      <c r="AI155" s="63">
        <v>1290</v>
      </c>
      <c r="AJ155" s="1">
        <f t="shared" ref="AJ155" si="201">AI155-AK155</f>
        <v>12</v>
      </c>
      <c r="AK155" s="63">
        <v>1278</v>
      </c>
      <c r="AL155" s="1">
        <f t="shared" ref="AL155" si="202">AK155-AM155</f>
        <v>35</v>
      </c>
      <c r="AM155" s="63">
        <v>1243</v>
      </c>
      <c r="AN155" s="1">
        <f t="shared" ref="AN155" si="203">AM155-AO155</f>
        <v>2</v>
      </c>
      <c r="AO155" s="63">
        <v>1241</v>
      </c>
      <c r="AP155" s="1">
        <f t="shared" ref="AP155" si="204">AO155-AQ155</f>
        <v>31</v>
      </c>
      <c r="AQ155" s="63">
        <v>1210</v>
      </c>
      <c r="AR155" s="1">
        <f t="shared" ref="AR155" si="205">AQ155-AS155</f>
        <v>6</v>
      </c>
      <c r="AS155" s="63">
        <v>1204</v>
      </c>
      <c r="AT155" s="1">
        <f t="shared" ref="AT155" si="206">AS155-AU155</f>
        <v>19</v>
      </c>
      <c r="AU155" s="63">
        <v>1185</v>
      </c>
      <c r="AV155" s="1">
        <f t="shared" ref="AV155" si="207">AU155-AW155</f>
        <v>10</v>
      </c>
      <c r="AW155" s="94">
        <v>1175</v>
      </c>
      <c r="AX155" s="1">
        <f t="shared" ref="AX155" si="208">AW155-AY155</f>
        <v>20</v>
      </c>
      <c r="AY155" s="63">
        <v>1155</v>
      </c>
      <c r="AZ155" s="1">
        <f t="shared" ref="AZ155" si="209">AY155-BA155</f>
        <v>20</v>
      </c>
      <c r="BA155" s="63">
        <v>1135</v>
      </c>
      <c r="BB155" s="1">
        <f t="shared" ref="BB155" si="210">BA155-BC155</f>
        <v>8</v>
      </c>
      <c r="BC155" s="77">
        <v>1127</v>
      </c>
      <c r="BD155" s="1">
        <f t="shared" ref="BD155" si="211">BC155-BE155</f>
        <v>10</v>
      </c>
      <c r="BE155" s="63">
        <v>1117</v>
      </c>
      <c r="BF155" s="1">
        <f t="shared" ref="BF155" si="212">BE155-BG155</f>
        <v>15</v>
      </c>
      <c r="BG155" s="1">
        <v>1102</v>
      </c>
      <c r="BH155" s="1">
        <f t="shared" ref="BH155" si="213">BG155-BI155</f>
        <v>41</v>
      </c>
      <c r="BI155" s="10">
        <v>1061</v>
      </c>
      <c r="BJ155" s="1">
        <f t="shared" ref="BJ155" si="214">BI155-BK155</f>
        <v>13</v>
      </c>
      <c r="BK155" s="10">
        <v>1048</v>
      </c>
      <c r="BL155" s="1">
        <f t="shared" ref="BL155" si="215">BK155-BM155</f>
        <v>11</v>
      </c>
      <c r="BM155" s="10">
        <v>1037</v>
      </c>
      <c r="BN155" s="1">
        <f t="shared" ref="BN155" si="216">BM155-BO155</f>
        <v>10</v>
      </c>
      <c r="BO155" s="10">
        <v>1027</v>
      </c>
      <c r="BP155" s="1">
        <f t="shared" ref="BP155" si="217">BO155-BQ155</f>
        <v>10</v>
      </c>
      <c r="BQ155" s="10">
        <v>1017</v>
      </c>
      <c r="BR155" s="1">
        <f t="shared" ref="BR155" si="218">BQ155-BS155</f>
        <v>26</v>
      </c>
      <c r="BS155" s="10">
        <v>991</v>
      </c>
      <c r="BT155" s="1">
        <f t="shared" ref="BT155" si="219">BS155-BU155</f>
        <v>27</v>
      </c>
      <c r="BU155" s="10">
        <v>964</v>
      </c>
      <c r="BV155" s="1">
        <f t="shared" ref="BV155" si="220">BU155-BW155</f>
        <v>2</v>
      </c>
      <c r="BW155" s="1">
        <v>962</v>
      </c>
      <c r="BX155" s="3">
        <v>1047</v>
      </c>
      <c r="BY155" s="3">
        <v>948</v>
      </c>
      <c r="BZ155" s="7"/>
      <c r="CA155" s="5">
        <f t="shared" ref="CA155" si="221">BX155-BY155+BZ155</f>
        <v>99</v>
      </c>
      <c r="CB155" s="2"/>
      <c r="CC155" s="2"/>
      <c r="CE155" t="s">
        <v>509</v>
      </c>
      <c r="CF155" s="1" t="s">
        <v>510</v>
      </c>
    </row>
    <row r="156" spans="1:84">
      <c r="B156" s="1" t="s">
        <v>828</v>
      </c>
      <c r="C156" s="1" t="s">
        <v>100</v>
      </c>
      <c r="D156" s="166">
        <v>37592</v>
      </c>
      <c r="E156" s="166">
        <v>39266</v>
      </c>
      <c r="F156" s="165">
        <f>E156-D156</f>
        <v>1674</v>
      </c>
      <c r="H156" s="87" t="s">
        <v>1007</v>
      </c>
      <c r="I156" s="8">
        <v>0</v>
      </c>
      <c r="J156" s="8" t="s">
        <v>240</v>
      </c>
      <c r="K156" s="315">
        <v>107</v>
      </c>
      <c r="L156" s="1">
        <f t="shared" si="170"/>
        <v>0</v>
      </c>
      <c r="M156" s="311">
        <v>107</v>
      </c>
      <c r="N156" s="1">
        <f t="shared" si="171"/>
        <v>0</v>
      </c>
      <c r="O156" s="308">
        <v>107</v>
      </c>
      <c r="P156" s="1">
        <f t="shared" si="172"/>
        <v>0</v>
      </c>
      <c r="Q156" s="301">
        <v>107</v>
      </c>
      <c r="R156" s="1">
        <f t="shared" si="178"/>
        <v>0</v>
      </c>
      <c r="S156" s="290">
        <v>107</v>
      </c>
      <c r="T156" s="1">
        <f t="shared" si="174"/>
        <v>0</v>
      </c>
      <c r="U156" s="282">
        <v>107</v>
      </c>
      <c r="V156" s="1">
        <f t="shared" si="175"/>
        <v>0</v>
      </c>
      <c r="W156" s="77">
        <v>107</v>
      </c>
      <c r="X156" s="1">
        <f t="shared" si="176"/>
        <v>-1</v>
      </c>
      <c r="Y156" s="265">
        <v>108</v>
      </c>
      <c r="Z156" s="1">
        <f t="shared" si="149"/>
        <v>0</v>
      </c>
      <c r="AA156" s="234">
        <v>108</v>
      </c>
      <c r="AB156" s="1">
        <f t="shared" si="150"/>
        <v>0</v>
      </c>
      <c r="AC156" s="227">
        <v>108</v>
      </c>
      <c r="AD156" s="1">
        <f t="shared" si="151"/>
        <v>0</v>
      </c>
      <c r="AE156" s="63">
        <v>108</v>
      </c>
      <c r="AF156" s="1">
        <f t="shared" si="86"/>
        <v>0</v>
      </c>
      <c r="AG156" s="206">
        <v>108</v>
      </c>
      <c r="AH156" s="1">
        <f t="shared" si="87"/>
        <v>0</v>
      </c>
      <c r="AI156" s="63">
        <v>108</v>
      </c>
      <c r="AJ156" s="1">
        <f t="shared" si="88"/>
        <v>0</v>
      </c>
      <c r="AK156" s="63">
        <v>108</v>
      </c>
      <c r="AL156" s="1">
        <f t="shared" si="152"/>
        <v>0</v>
      </c>
      <c r="AM156" s="63">
        <v>108</v>
      </c>
      <c r="AN156" s="1">
        <f t="shared" si="153"/>
        <v>0</v>
      </c>
      <c r="AO156" s="63">
        <v>108</v>
      </c>
      <c r="AP156" s="1">
        <f t="shared" si="97"/>
        <v>0</v>
      </c>
      <c r="AQ156" s="63">
        <v>108</v>
      </c>
      <c r="AR156" s="1">
        <f t="shared" si="180"/>
        <v>0</v>
      </c>
      <c r="AS156" s="63">
        <v>108</v>
      </c>
      <c r="AT156" s="1">
        <f t="shared" si="181"/>
        <v>0</v>
      </c>
      <c r="AU156" s="63">
        <v>108</v>
      </c>
      <c r="AV156" s="1">
        <f t="shared" si="99"/>
        <v>0</v>
      </c>
      <c r="AW156" s="94">
        <v>108</v>
      </c>
      <c r="AX156" s="1">
        <f t="shared" si="185"/>
        <v>0</v>
      </c>
      <c r="AY156" s="63">
        <v>108</v>
      </c>
      <c r="AZ156" s="1">
        <f t="shared" si="186"/>
        <v>0</v>
      </c>
      <c r="BA156" s="63">
        <v>108</v>
      </c>
      <c r="BB156" s="1">
        <f t="shared" si="164"/>
        <v>0</v>
      </c>
      <c r="BC156" s="77">
        <v>108</v>
      </c>
      <c r="BD156" s="1">
        <f t="shared" si="164"/>
        <v>0</v>
      </c>
      <c r="BE156" s="63">
        <v>108</v>
      </c>
      <c r="BF156" s="1">
        <f t="shared" si="164"/>
        <v>0</v>
      </c>
      <c r="BG156" s="1">
        <v>108</v>
      </c>
      <c r="BH156" s="1">
        <f t="shared" si="109"/>
        <v>1</v>
      </c>
      <c r="BI156" s="10">
        <v>107</v>
      </c>
      <c r="BJ156" s="1">
        <f t="shared" si="110"/>
        <v>0</v>
      </c>
      <c r="BK156" s="10">
        <v>107</v>
      </c>
      <c r="BL156" s="1">
        <f t="shared" si="187"/>
        <v>0</v>
      </c>
      <c r="BM156" s="10">
        <v>107</v>
      </c>
      <c r="BN156" s="1">
        <f t="shared" si="112"/>
        <v>0</v>
      </c>
      <c r="BO156" s="10">
        <v>107</v>
      </c>
      <c r="BP156" s="1">
        <f t="shared" si="112"/>
        <v>0</v>
      </c>
      <c r="BQ156" s="10">
        <v>107</v>
      </c>
      <c r="BR156" s="1">
        <f t="shared" si="188"/>
        <v>0</v>
      </c>
      <c r="BS156" s="10">
        <v>107</v>
      </c>
      <c r="BT156" s="1">
        <f t="shared" si="113"/>
        <v>0</v>
      </c>
      <c r="BU156" s="10">
        <v>107</v>
      </c>
      <c r="BV156" s="1">
        <f t="shared" si="113"/>
        <v>0</v>
      </c>
      <c r="BW156" s="1">
        <v>107</v>
      </c>
      <c r="BX156" s="3">
        <v>107</v>
      </c>
      <c r="BY156" s="3">
        <v>107</v>
      </c>
      <c r="BZ156" s="7">
        <v>1</v>
      </c>
      <c r="CA156" s="5">
        <f t="shared" si="195"/>
        <v>1</v>
      </c>
      <c r="CB156" s="2"/>
      <c r="CC156" s="2"/>
      <c r="CE156" t="s">
        <v>513</v>
      </c>
      <c r="CF156" s="1" t="s">
        <v>514</v>
      </c>
    </row>
    <row r="157" spans="1:84">
      <c r="A157" s="60">
        <f>(X157+Z157+AB157+AD157+AF157+AH157+AJ157+AL157+AN157+AP157+AR157+AT157+AV157+AX157+AZ157+BB157+BD157+BF157+BH157+BJ157+BL157+BN157+BP157+BR157+BT157+BV157)/((25*3)+1.5)</f>
        <v>0.36601307189542481</v>
      </c>
      <c r="B157" s="1" t="s">
        <v>829</v>
      </c>
      <c r="C157" s="1" t="s">
        <v>96</v>
      </c>
      <c r="D157" s="159">
        <v>41260</v>
      </c>
      <c r="E157" s="141"/>
      <c r="F157" s="158">
        <f>$B$1-D157</f>
        <v>2022</v>
      </c>
      <c r="H157" s="61" t="s">
        <v>1006</v>
      </c>
      <c r="I157" s="10">
        <v>1</v>
      </c>
      <c r="J157" s="10" t="s">
        <v>309</v>
      </c>
      <c r="K157" s="315">
        <v>45</v>
      </c>
      <c r="L157" s="1">
        <f t="shared" si="170"/>
        <v>2</v>
      </c>
      <c r="M157" s="311">
        <v>43</v>
      </c>
      <c r="N157" s="1">
        <f t="shared" si="171"/>
        <v>0</v>
      </c>
      <c r="O157" s="308">
        <v>43</v>
      </c>
      <c r="P157" s="1">
        <f t="shared" si="172"/>
        <v>0</v>
      </c>
      <c r="Q157" s="301">
        <v>43</v>
      </c>
      <c r="R157" s="1">
        <f t="shared" si="178"/>
        <v>0</v>
      </c>
      <c r="S157" s="290">
        <v>43</v>
      </c>
      <c r="T157" s="1">
        <f t="shared" si="174"/>
        <v>0</v>
      </c>
      <c r="U157" s="282">
        <v>43</v>
      </c>
      <c r="V157" s="1">
        <f t="shared" si="175"/>
        <v>0</v>
      </c>
      <c r="W157" s="77">
        <v>43</v>
      </c>
      <c r="X157" s="1">
        <f t="shared" si="176"/>
        <v>0</v>
      </c>
      <c r="Y157" s="265">
        <v>43</v>
      </c>
      <c r="Z157" s="1">
        <f t="shared" si="149"/>
        <v>1</v>
      </c>
      <c r="AA157" s="234">
        <v>42</v>
      </c>
      <c r="AB157" s="1">
        <f t="shared" si="150"/>
        <v>3</v>
      </c>
      <c r="AC157" s="227">
        <v>39</v>
      </c>
      <c r="AD157" s="1">
        <f t="shared" si="151"/>
        <v>0</v>
      </c>
      <c r="AE157" s="63">
        <v>39</v>
      </c>
      <c r="AF157" s="1">
        <f t="shared" si="86"/>
        <v>0</v>
      </c>
      <c r="AG157" s="206">
        <v>39</v>
      </c>
      <c r="AH157" s="1">
        <f t="shared" si="87"/>
        <v>1</v>
      </c>
      <c r="AI157" s="63">
        <v>38</v>
      </c>
      <c r="AJ157" s="1">
        <f t="shared" si="88"/>
        <v>1</v>
      </c>
      <c r="AK157" s="63">
        <v>37</v>
      </c>
      <c r="AL157" s="1">
        <f t="shared" si="152"/>
        <v>1</v>
      </c>
      <c r="AM157" s="63">
        <v>36</v>
      </c>
      <c r="AN157" s="1">
        <f t="shared" si="153"/>
        <v>1</v>
      </c>
      <c r="AO157" s="63">
        <v>35</v>
      </c>
      <c r="AP157" s="1">
        <f t="shared" si="97"/>
        <v>0</v>
      </c>
      <c r="AQ157" s="63">
        <v>35</v>
      </c>
      <c r="AR157" s="1">
        <f t="shared" si="180"/>
        <v>1</v>
      </c>
      <c r="AS157" s="63">
        <v>34</v>
      </c>
      <c r="AT157" s="1">
        <f t="shared" si="181"/>
        <v>2</v>
      </c>
      <c r="AU157" s="63">
        <v>32</v>
      </c>
      <c r="AV157" s="1">
        <f t="shared" si="99"/>
        <v>4</v>
      </c>
      <c r="AW157" s="94">
        <v>28</v>
      </c>
      <c r="AX157" s="10">
        <f t="shared" si="185"/>
        <v>0</v>
      </c>
      <c r="AY157" s="63">
        <v>28</v>
      </c>
      <c r="AZ157" s="10">
        <f t="shared" si="186"/>
        <v>1</v>
      </c>
      <c r="BA157" s="63">
        <v>27</v>
      </c>
      <c r="BB157" s="10">
        <f t="shared" si="164"/>
        <v>7</v>
      </c>
      <c r="BC157" s="77">
        <v>20</v>
      </c>
      <c r="BD157" s="10">
        <f t="shared" si="164"/>
        <v>5</v>
      </c>
      <c r="BE157" s="79">
        <v>15</v>
      </c>
      <c r="BF157" s="8">
        <f t="shared" si="164"/>
        <v>0</v>
      </c>
      <c r="BG157" s="8">
        <v>15</v>
      </c>
      <c r="BH157" s="8">
        <f t="shared" si="109"/>
        <v>0</v>
      </c>
      <c r="BI157" s="8">
        <v>15</v>
      </c>
      <c r="BJ157" s="8">
        <f t="shared" si="110"/>
        <v>0</v>
      </c>
      <c r="BK157" s="8">
        <v>15</v>
      </c>
      <c r="BL157" s="8">
        <f t="shared" si="187"/>
        <v>0</v>
      </c>
      <c r="BM157" s="8">
        <v>15</v>
      </c>
      <c r="BN157" s="8">
        <f t="shared" si="112"/>
        <v>0</v>
      </c>
      <c r="BO157" s="8">
        <v>15</v>
      </c>
      <c r="BP157" s="8">
        <f t="shared" si="112"/>
        <v>0</v>
      </c>
      <c r="BQ157" s="8">
        <v>15</v>
      </c>
      <c r="BR157" s="8">
        <f t="shared" si="188"/>
        <v>0</v>
      </c>
      <c r="BS157" s="8">
        <v>15</v>
      </c>
      <c r="BT157" s="8">
        <f t="shared" si="113"/>
        <v>0</v>
      </c>
      <c r="BU157" s="8">
        <v>15</v>
      </c>
      <c r="BV157" s="8">
        <f t="shared" si="113"/>
        <v>0</v>
      </c>
      <c r="BW157" s="8">
        <v>15</v>
      </c>
      <c r="BX157" s="7">
        <v>15</v>
      </c>
      <c r="BY157" s="7">
        <v>15</v>
      </c>
      <c r="BZ157" s="7"/>
      <c r="CA157" s="5">
        <f t="shared" si="195"/>
        <v>0</v>
      </c>
      <c r="CB157" s="2"/>
      <c r="CC157" s="2"/>
      <c r="CE157" t="s">
        <v>515</v>
      </c>
      <c r="CF157" s="1" t="s">
        <v>516</v>
      </c>
    </row>
    <row r="158" spans="1:84">
      <c r="A158" s="60">
        <f>(X158+Z158+AB158+AD158+AF158+AH158+AJ158+AL158+AN158+AP158+AR158+AT158+AV158+AX158+AZ158+BB158+BD158+BF158+BH158+BJ158+BL158+BN158+BP158+BR158+BT158+BV158)/((25*3)+1.5)</f>
        <v>2.392156862745098</v>
      </c>
      <c r="B158" s="1" t="s">
        <v>830</v>
      </c>
      <c r="C158" s="1" t="s">
        <v>96</v>
      </c>
      <c r="D158" s="159">
        <v>37784</v>
      </c>
      <c r="E158" s="141"/>
      <c r="F158" s="158">
        <f>$B$1-D158</f>
        <v>5498</v>
      </c>
      <c r="H158" s="138" t="s">
        <v>1007</v>
      </c>
      <c r="I158" s="1">
        <v>1</v>
      </c>
      <c r="J158" s="1" t="s">
        <v>199</v>
      </c>
      <c r="K158" s="315">
        <v>452</v>
      </c>
      <c r="L158" s="1">
        <f t="shared" si="170"/>
        <v>1</v>
      </c>
      <c r="M158" s="311">
        <v>451</v>
      </c>
      <c r="N158" s="1">
        <f t="shared" si="171"/>
        <v>4</v>
      </c>
      <c r="O158" s="308">
        <v>447</v>
      </c>
      <c r="P158" s="1">
        <f t="shared" si="172"/>
        <v>7</v>
      </c>
      <c r="Q158" s="301">
        <v>440</v>
      </c>
      <c r="R158" s="1">
        <f t="shared" si="178"/>
        <v>10</v>
      </c>
      <c r="S158" s="290">
        <v>430</v>
      </c>
      <c r="T158" s="1">
        <f t="shared" si="174"/>
        <v>9</v>
      </c>
      <c r="U158" s="282">
        <v>421</v>
      </c>
      <c r="V158" s="1">
        <f t="shared" si="175"/>
        <v>6</v>
      </c>
      <c r="W158" s="77">
        <v>415</v>
      </c>
      <c r="X158" s="1">
        <f t="shared" si="176"/>
        <v>0</v>
      </c>
      <c r="Y158" s="265">
        <v>415</v>
      </c>
      <c r="Z158" s="1">
        <f t="shared" si="149"/>
        <v>11</v>
      </c>
      <c r="AA158" s="234">
        <v>404</v>
      </c>
      <c r="AB158" s="1">
        <f t="shared" si="150"/>
        <v>3</v>
      </c>
      <c r="AC158" s="227">
        <v>401</v>
      </c>
      <c r="AD158" s="1">
        <f t="shared" si="151"/>
        <v>13</v>
      </c>
      <c r="AE158" s="63">
        <v>388</v>
      </c>
      <c r="AF158" s="1">
        <f t="shared" si="86"/>
        <v>4</v>
      </c>
      <c r="AG158" s="206">
        <v>384</v>
      </c>
      <c r="AH158" s="1">
        <f t="shared" si="87"/>
        <v>5</v>
      </c>
      <c r="AI158" s="63">
        <v>379</v>
      </c>
      <c r="AJ158" s="1">
        <f t="shared" si="88"/>
        <v>6</v>
      </c>
      <c r="AK158" s="63">
        <v>373</v>
      </c>
      <c r="AL158" s="1">
        <f t="shared" si="152"/>
        <v>13</v>
      </c>
      <c r="AM158" s="63">
        <v>360</v>
      </c>
      <c r="AN158" s="1">
        <f t="shared" si="153"/>
        <v>6</v>
      </c>
      <c r="AO158" s="63">
        <v>354</v>
      </c>
      <c r="AP158" s="1">
        <f t="shared" si="97"/>
        <v>8</v>
      </c>
      <c r="AQ158" s="63">
        <v>346</v>
      </c>
      <c r="AR158" s="1">
        <f t="shared" si="180"/>
        <v>2</v>
      </c>
      <c r="AS158" s="63">
        <v>344</v>
      </c>
      <c r="AT158" s="1">
        <f t="shared" si="181"/>
        <v>9</v>
      </c>
      <c r="AU158" s="63">
        <v>335</v>
      </c>
      <c r="AV158" s="1">
        <f t="shared" si="99"/>
        <v>8</v>
      </c>
      <c r="AW158" s="94">
        <v>327</v>
      </c>
      <c r="AX158" s="1">
        <f t="shared" si="185"/>
        <v>6</v>
      </c>
      <c r="AY158" s="63">
        <v>321</v>
      </c>
      <c r="AZ158" s="1">
        <f t="shared" si="186"/>
        <v>21</v>
      </c>
      <c r="BA158" s="63">
        <v>300</v>
      </c>
      <c r="BB158" s="1">
        <f t="shared" si="164"/>
        <v>10</v>
      </c>
      <c r="BC158" s="77">
        <v>290</v>
      </c>
      <c r="BD158" s="1">
        <f t="shared" si="164"/>
        <v>2</v>
      </c>
      <c r="BE158" s="63">
        <v>288</v>
      </c>
      <c r="BF158" s="1">
        <f t="shared" si="164"/>
        <v>6</v>
      </c>
      <c r="BG158" s="1">
        <v>282</v>
      </c>
      <c r="BH158" s="1">
        <f t="shared" si="109"/>
        <v>8</v>
      </c>
      <c r="BI158" s="10">
        <v>274</v>
      </c>
      <c r="BJ158" s="1">
        <f t="shared" si="110"/>
        <v>8</v>
      </c>
      <c r="BK158" s="10">
        <v>266</v>
      </c>
      <c r="BL158" s="1">
        <f t="shared" si="187"/>
        <v>0</v>
      </c>
      <c r="BM158" s="10">
        <v>266</v>
      </c>
      <c r="BN158" s="1">
        <f t="shared" si="112"/>
        <v>9</v>
      </c>
      <c r="BO158" s="10">
        <v>257</v>
      </c>
      <c r="BP158" s="1">
        <f t="shared" si="112"/>
        <v>5</v>
      </c>
      <c r="BQ158" s="10">
        <v>252</v>
      </c>
      <c r="BR158" s="1">
        <f t="shared" si="188"/>
        <v>8</v>
      </c>
      <c r="BS158" s="10">
        <v>244</v>
      </c>
      <c r="BT158" s="1">
        <f t="shared" si="113"/>
        <v>6</v>
      </c>
      <c r="BU158" s="10">
        <v>238</v>
      </c>
      <c r="BV158" s="1">
        <f t="shared" si="113"/>
        <v>6</v>
      </c>
      <c r="BW158" s="1">
        <v>232</v>
      </c>
      <c r="BX158" s="3">
        <v>249</v>
      </c>
      <c r="BY158" s="3">
        <v>229</v>
      </c>
      <c r="BZ158" s="7"/>
      <c r="CA158" s="5">
        <f t="shared" si="195"/>
        <v>20</v>
      </c>
      <c r="CB158" s="2"/>
      <c r="CC158" s="2"/>
      <c r="CE158" t="s">
        <v>517</v>
      </c>
      <c r="CF158" s="1" t="s">
        <v>518</v>
      </c>
    </row>
    <row r="159" spans="1:84">
      <c r="A159" s="60">
        <f>(X159+Z159+AB159+AD159+AF159+AH159+AJ159+AL159+AN159+AP159+AR159+AT159+AV159+AX159+AZ159+BB159+BD159+BF159+BH159+BJ159+BL159+BN159+BP159+BR159+BT159+BV159)/((25*3)+1.5)</f>
        <v>4.6405228758169939</v>
      </c>
      <c r="B159" s="1" t="s">
        <v>831</v>
      </c>
      <c r="C159" s="1" t="s">
        <v>96</v>
      </c>
      <c r="D159" s="159">
        <v>26098</v>
      </c>
      <c r="E159" s="141"/>
      <c r="F159" s="158">
        <f>$B$1-D159</f>
        <v>17184</v>
      </c>
      <c r="H159" s="138" t="s">
        <v>1007</v>
      </c>
      <c r="I159" s="1">
        <v>1</v>
      </c>
      <c r="J159" s="1" t="s">
        <v>135</v>
      </c>
      <c r="K159" s="315">
        <v>961</v>
      </c>
      <c r="L159" s="1">
        <f t="shared" si="170"/>
        <v>8</v>
      </c>
      <c r="M159" s="311">
        <v>953</v>
      </c>
      <c r="N159" s="1">
        <f t="shared" si="171"/>
        <v>8</v>
      </c>
      <c r="O159" s="308">
        <v>945</v>
      </c>
      <c r="P159" s="1">
        <f t="shared" si="172"/>
        <v>4</v>
      </c>
      <c r="Q159" s="301">
        <v>941</v>
      </c>
      <c r="R159" s="1">
        <f t="shared" si="178"/>
        <v>19</v>
      </c>
      <c r="S159" s="290">
        <v>922</v>
      </c>
      <c r="T159" s="1">
        <f t="shared" si="174"/>
        <v>24</v>
      </c>
      <c r="U159" s="282">
        <v>898</v>
      </c>
      <c r="V159" s="1">
        <f t="shared" si="175"/>
        <v>13</v>
      </c>
      <c r="W159" s="77">
        <v>885</v>
      </c>
      <c r="X159" s="1">
        <f t="shared" si="176"/>
        <v>5</v>
      </c>
      <c r="Y159" s="265">
        <v>880</v>
      </c>
      <c r="Z159" s="1">
        <f t="shared" si="149"/>
        <v>17</v>
      </c>
      <c r="AA159" s="234">
        <v>863</v>
      </c>
      <c r="AB159" s="1">
        <f t="shared" si="150"/>
        <v>15</v>
      </c>
      <c r="AC159" s="227">
        <v>848</v>
      </c>
      <c r="AD159" s="1">
        <f t="shared" si="151"/>
        <v>11</v>
      </c>
      <c r="AE159" s="63">
        <v>837</v>
      </c>
      <c r="AF159" s="1">
        <f t="shared" si="86"/>
        <v>7</v>
      </c>
      <c r="AG159" s="206">
        <v>830</v>
      </c>
      <c r="AH159" s="1">
        <f t="shared" si="87"/>
        <v>19</v>
      </c>
      <c r="AI159" s="63">
        <v>811</v>
      </c>
      <c r="AJ159" s="1">
        <f t="shared" si="88"/>
        <v>17</v>
      </c>
      <c r="AK159" s="63">
        <v>794</v>
      </c>
      <c r="AL159" s="1">
        <f t="shared" si="152"/>
        <v>18</v>
      </c>
      <c r="AM159" s="63">
        <v>776</v>
      </c>
      <c r="AN159" s="1">
        <f t="shared" si="153"/>
        <v>9</v>
      </c>
      <c r="AO159" s="63">
        <v>767</v>
      </c>
      <c r="AP159" s="1">
        <f t="shared" si="97"/>
        <v>8</v>
      </c>
      <c r="AQ159" s="63">
        <v>759</v>
      </c>
      <c r="AR159" s="1">
        <f t="shared" si="180"/>
        <v>16</v>
      </c>
      <c r="AS159" s="63">
        <v>743</v>
      </c>
      <c r="AT159" s="1">
        <f t="shared" si="181"/>
        <v>12</v>
      </c>
      <c r="AU159" s="63">
        <v>731</v>
      </c>
      <c r="AV159" s="1">
        <f t="shared" si="99"/>
        <v>6</v>
      </c>
      <c r="AW159" s="94">
        <v>725</v>
      </c>
      <c r="AX159" s="1">
        <f t="shared" si="185"/>
        <v>12</v>
      </c>
      <c r="AY159" s="63">
        <v>713</v>
      </c>
      <c r="AZ159" s="1">
        <f t="shared" si="186"/>
        <v>21</v>
      </c>
      <c r="BA159" s="63">
        <v>692</v>
      </c>
      <c r="BB159" s="1">
        <f t="shared" si="164"/>
        <v>6</v>
      </c>
      <c r="BC159" s="77">
        <v>686</v>
      </c>
      <c r="BD159" s="1">
        <f t="shared" si="164"/>
        <v>22</v>
      </c>
      <c r="BE159" s="63">
        <v>664</v>
      </c>
      <c r="BF159" s="1">
        <f t="shared" si="164"/>
        <v>30</v>
      </c>
      <c r="BG159" s="1">
        <v>634</v>
      </c>
      <c r="BH159" s="1">
        <f t="shared" si="109"/>
        <v>27</v>
      </c>
      <c r="BI159" s="10">
        <v>607</v>
      </c>
      <c r="BJ159" s="1">
        <f t="shared" si="110"/>
        <v>17</v>
      </c>
      <c r="BK159" s="10">
        <v>590</v>
      </c>
      <c r="BL159" s="1">
        <f t="shared" si="187"/>
        <v>10</v>
      </c>
      <c r="BM159" s="10">
        <v>580</v>
      </c>
      <c r="BN159" s="1">
        <f t="shared" si="112"/>
        <v>8</v>
      </c>
      <c r="BO159" s="10">
        <v>572</v>
      </c>
      <c r="BP159" s="1">
        <f t="shared" si="112"/>
        <v>16</v>
      </c>
      <c r="BQ159" s="10">
        <v>556</v>
      </c>
      <c r="BR159" s="1">
        <f t="shared" si="188"/>
        <v>12</v>
      </c>
      <c r="BS159" s="10">
        <v>544</v>
      </c>
      <c r="BT159" s="1">
        <f t="shared" si="113"/>
        <v>8</v>
      </c>
      <c r="BU159" s="10">
        <v>536</v>
      </c>
      <c r="BV159" s="1">
        <f t="shared" si="113"/>
        <v>6</v>
      </c>
      <c r="BW159" s="1">
        <v>530</v>
      </c>
      <c r="BX159" s="3">
        <v>531</v>
      </c>
      <c r="BY159" s="3">
        <v>525</v>
      </c>
      <c r="BZ159" s="7"/>
      <c r="CA159" s="5">
        <f t="shared" si="195"/>
        <v>6</v>
      </c>
      <c r="CB159" s="2"/>
      <c r="CC159" s="2"/>
      <c r="CE159" t="s">
        <v>519</v>
      </c>
      <c r="CF159" s="1" t="s">
        <v>520</v>
      </c>
    </row>
    <row r="160" spans="1:84">
      <c r="B160" s="1" t="s">
        <v>832</v>
      </c>
      <c r="C160" s="1" t="s">
        <v>100</v>
      </c>
      <c r="D160" s="166">
        <v>37589</v>
      </c>
      <c r="E160" s="157">
        <v>39326</v>
      </c>
      <c r="F160" s="165">
        <f>E160-D160</f>
        <v>1737</v>
      </c>
      <c r="H160" s="87"/>
      <c r="I160" s="8">
        <v>0</v>
      </c>
      <c r="J160" s="8" t="s">
        <v>254</v>
      </c>
      <c r="K160" s="315">
        <v>79</v>
      </c>
      <c r="L160" s="1">
        <f t="shared" si="170"/>
        <v>0</v>
      </c>
      <c r="M160" s="311">
        <v>79</v>
      </c>
      <c r="N160" s="1">
        <f t="shared" si="171"/>
        <v>0</v>
      </c>
      <c r="O160" s="308">
        <v>79</v>
      </c>
      <c r="P160" s="1">
        <f t="shared" si="172"/>
        <v>0</v>
      </c>
      <c r="Q160" s="301">
        <v>79</v>
      </c>
      <c r="R160" s="1">
        <f t="shared" si="178"/>
        <v>0</v>
      </c>
      <c r="S160" s="290">
        <v>79</v>
      </c>
      <c r="T160" s="1">
        <f t="shared" si="174"/>
        <v>0</v>
      </c>
      <c r="U160" s="282">
        <v>79</v>
      </c>
      <c r="V160" s="1">
        <f t="shared" si="175"/>
        <v>0</v>
      </c>
      <c r="W160" s="77">
        <v>79</v>
      </c>
      <c r="X160" s="1">
        <f t="shared" si="176"/>
        <v>0</v>
      </c>
      <c r="Y160" s="265">
        <v>79</v>
      </c>
      <c r="Z160" s="1">
        <f t="shared" si="149"/>
        <v>0</v>
      </c>
      <c r="AA160" s="234">
        <v>79</v>
      </c>
      <c r="AB160" s="1">
        <f t="shared" si="150"/>
        <v>0</v>
      </c>
      <c r="AC160" s="227">
        <v>79</v>
      </c>
      <c r="AD160" s="1">
        <f t="shared" si="151"/>
        <v>0</v>
      </c>
      <c r="AE160" s="63">
        <v>79</v>
      </c>
      <c r="AF160" s="1">
        <f t="shared" si="86"/>
        <v>0</v>
      </c>
      <c r="AG160" s="206">
        <v>79</v>
      </c>
      <c r="AH160" s="1">
        <f t="shared" si="87"/>
        <v>0</v>
      </c>
      <c r="AI160" s="63">
        <v>79</v>
      </c>
      <c r="AJ160" s="1">
        <f t="shared" si="88"/>
        <v>0</v>
      </c>
      <c r="AK160" s="63">
        <v>79</v>
      </c>
      <c r="AL160" s="1">
        <f t="shared" si="152"/>
        <v>0</v>
      </c>
      <c r="AM160" s="63">
        <v>79</v>
      </c>
      <c r="AN160" s="1">
        <f t="shared" si="153"/>
        <v>0</v>
      </c>
      <c r="AO160" s="63">
        <v>79</v>
      </c>
      <c r="AP160" s="1">
        <f t="shared" si="97"/>
        <v>0</v>
      </c>
      <c r="AQ160" s="63">
        <v>79</v>
      </c>
      <c r="AR160" s="1">
        <f t="shared" si="180"/>
        <v>0</v>
      </c>
      <c r="AS160" s="63">
        <v>79</v>
      </c>
      <c r="AT160" s="1">
        <f t="shared" si="181"/>
        <v>0</v>
      </c>
      <c r="AU160" s="63">
        <v>79</v>
      </c>
      <c r="AV160" s="1">
        <f t="shared" si="99"/>
        <v>0</v>
      </c>
      <c r="AW160" s="94">
        <v>79</v>
      </c>
      <c r="AX160" s="1">
        <f t="shared" si="185"/>
        <v>0</v>
      </c>
      <c r="AY160" s="63">
        <v>79</v>
      </c>
      <c r="AZ160" s="1">
        <f t="shared" si="186"/>
        <v>0</v>
      </c>
      <c r="BA160" s="63">
        <v>79</v>
      </c>
      <c r="BB160" s="1">
        <f t="shared" si="164"/>
        <v>0</v>
      </c>
      <c r="BC160" s="77">
        <v>79</v>
      </c>
      <c r="BD160" s="1">
        <f t="shared" si="164"/>
        <v>0</v>
      </c>
      <c r="BE160" s="63">
        <v>79</v>
      </c>
      <c r="BF160" s="1">
        <f t="shared" si="164"/>
        <v>0</v>
      </c>
      <c r="BG160" s="1">
        <v>79</v>
      </c>
      <c r="BH160" s="1">
        <f t="shared" si="109"/>
        <v>0</v>
      </c>
      <c r="BI160" s="10">
        <v>79</v>
      </c>
      <c r="BJ160" s="1">
        <f t="shared" si="110"/>
        <v>0</v>
      </c>
      <c r="BK160" s="10">
        <v>79</v>
      </c>
      <c r="BL160" s="1">
        <f t="shared" si="187"/>
        <v>0</v>
      </c>
      <c r="BM160" s="10">
        <v>79</v>
      </c>
      <c r="BN160" s="1">
        <f t="shared" si="112"/>
        <v>0</v>
      </c>
      <c r="BO160" s="10">
        <v>79</v>
      </c>
      <c r="BP160" s="1">
        <f t="shared" si="112"/>
        <v>0</v>
      </c>
      <c r="BQ160" s="10">
        <v>79</v>
      </c>
      <c r="BR160" s="1">
        <f t="shared" si="188"/>
        <v>-1</v>
      </c>
      <c r="BS160" s="10">
        <v>80</v>
      </c>
      <c r="BT160" s="1">
        <f t="shared" si="113"/>
        <v>0</v>
      </c>
      <c r="BU160" s="10">
        <v>80</v>
      </c>
      <c r="BV160" s="1">
        <f t="shared" si="113"/>
        <v>0</v>
      </c>
      <c r="BW160" s="1">
        <v>80</v>
      </c>
      <c r="BX160" s="3">
        <v>80</v>
      </c>
      <c r="BY160" s="3">
        <v>80</v>
      </c>
      <c r="BZ160" s="7"/>
      <c r="CA160" s="5">
        <f t="shared" si="195"/>
        <v>0</v>
      </c>
      <c r="CB160" s="2"/>
      <c r="CC160" s="2"/>
      <c r="CE160" t="s">
        <v>521</v>
      </c>
      <c r="CF160" s="1" t="s">
        <v>522</v>
      </c>
    </row>
    <row r="161" spans="1:84">
      <c r="B161" s="1" t="s">
        <v>833</v>
      </c>
      <c r="C161" s="1" t="s">
        <v>100</v>
      </c>
      <c r="D161" s="166">
        <v>30248</v>
      </c>
      <c r="E161" s="166">
        <v>39072</v>
      </c>
      <c r="F161" s="165">
        <f>E161-D161</f>
        <v>8824</v>
      </c>
      <c r="H161" s="87"/>
      <c r="I161" s="8">
        <v>0</v>
      </c>
      <c r="J161" s="8" t="s">
        <v>152</v>
      </c>
      <c r="K161" s="315">
        <v>473</v>
      </c>
      <c r="L161" s="1">
        <f t="shared" si="170"/>
        <v>0</v>
      </c>
      <c r="M161" s="311">
        <v>473</v>
      </c>
      <c r="N161" s="1">
        <f t="shared" si="171"/>
        <v>0</v>
      </c>
      <c r="O161" s="308">
        <v>473</v>
      </c>
      <c r="P161" s="1">
        <f t="shared" si="172"/>
        <v>0</v>
      </c>
      <c r="Q161" s="301">
        <v>473</v>
      </c>
      <c r="R161" s="1">
        <f t="shared" si="178"/>
        <v>1</v>
      </c>
      <c r="S161" s="290">
        <v>472</v>
      </c>
      <c r="T161" s="1">
        <f t="shared" si="174"/>
        <v>1</v>
      </c>
      <c r="U161" s="282">
        <v>471</v>
      </c>
      <c r="V161" s="1">
        <f t="shared" si="175"/>
        <v>0</v>
      </c>
      <c r="W161" s="77">
        <v>471</v>
      </c>
      <c r="X161" s="1">
        <f t="shared" si="176"/>
        <v>0</v>
      </c>
      <c r="Y161" s="265">
        <v>471</v>
      </c>
      <c r="Z161" s="1">
        <f t="shared" si="149"/>
        <v>0</v>
      </c>
      <c r="AA161" s="234">
        <v>471</v>
      </c>
      <c r="AB161" s="1">
        <f t="shared" si="150"/>
        <v>2</v>
      </c>
      <c r="AC161" s="227">
        <v>469</v>
      </c>
      <c r="AD161" s="1">
        <f t="shared" si="151"/>
        <v>2</v>
      </c>
      <c r="AE161" s="63">
        <v>467</v>
      </c>
      <c r="AF161" s="1">
        <f t="shared" si="86"/>
        <v>1</v>
      </c>
      <c r="AG161" s="206">
        <v>466</v>
      </c>
      <c r="AH161" s="1">
        <f t="shared" si="87"/>
        <v>1</v>
      </c>
      <c r="AI161" s="63">
        <v>465</v>
      </c>
      <c r="AJ161" s="1">
        <f t="shared" si="88"/>
        <v>3</v>
      </c>
      <c r="AK161" s="63">
        <v>462</v>
      </c>
      <c r="AL161" s="1">
        <f t="shared" si="152"/>
        <v>3</v>
      </c>
      <c r="AM161" s="63">
        <v>459</v>
      </c>
      <c r="AN161" s="1">
        <f t="shared" si="153"/>
        <v>0</v>
      </c>
      <c r="AO161" s="63">
        <v>459</v>
      </c>
      <c r="AP161" s="1">
        <f t="shared" si="97"/>
        <v>0</v>
      </c>
      <c r="AQ161" s="63">
        <v>459</v>
      </c>
      <c r="AR161" s="1">
        <f t="shared" si="180"/>
        <v>3</v>
      </c>
      <c r="AS161" s="63">
        <v>456</v>
      </c>
      <c r="AT161" s="1">
        <f t="shared" si="181"/>
        <v>3</v>
      </c>
      <c r="AU161" s="63">
        <v>453</v>
      </c>
      <c r="AV161" s="1">
        <f t="shared" si="99"/>
        <v>2</v>
      </c>
      <c r="AW161" s="94">
        <v>451</v>
      </c>
      <c r="AX161" s="1">
        <f t="shared" si="185"/>
        <v>2</v>
      </c>
      <c r="AY161" s="63">
        <v>449</v>
      </c>
      <c r="AZ161" s="1">
        <f t="shared" si="186"/>
        <v>1</v>
      </c>
      <c r="BA161" s="63">
        <v>448</v>
      </c>
      <c r="BB161" s="1">
        <f t="shared" si="164"/>
        <v>0</v>
      </c>
      <c r="BC161" s="77">
        <v>448</v>
      </c>
      <c r="BD161" s="1">
        <f t="shared" si="164"/>
        <v>1</v>
      </c>
      <c r="BE161" s="63">
        <v>447</v>
      </c>
      <c r="BF161" s="1">
        <f t="shared" si="164"/>
        <v>7</v>
      </c>
      <c r="BG161" s="1">
        <v>440</v>
      </c>
      <c r="BH161" s="1">
        <f t="shared" si="109"/>
        <v>2</v>
      </c>
      <c r="BI161" s="10">
        <v>438</v>
      </c>
      <c r="BJ161" s="1">
        <f t="shared" si="110"/>
        <v>2</v>
      </c>
      <c r="BK161" s="10">
        <v>436</v>
      </c>
      <c r="BL161" s="1">
        <f t="shared" si="187"/>
        <v>0</v>
      </c>
      <c r="BM161" s="10">
        <v>436</v>
      </c>
      <c r="BN161" s="1">
        <f t="shared" si="112"/>
        <v>0</v>
      </c>
      <c r="BO161" s="10">
        <v>436</v>
      </c>
      <c r="BP161" s="1">
        <f t="shared" si="112"/>
        <v>0</v>
      </c>
      <c r="BQ161" s="10">
        <v>436</v>
      </c>
      <c r="BR161" s="1">
        <f t="shared" si="188"/>
        <v>4</v>
      </c>
      <c r="BS161" s="10">
        <v>432</v>
      </c>
      <c r="BT161" s="1">
        <f t="shared" si="113"/>
        <v>16</v>
      </c>
      <c r="BU161" s="10">
        <v>416</v>
      </c>
      <c r="BV161" s="1">
        <f t="shared" si="113"/>
        <v>5</v>
      </c>
      <c r="BW161" s="1">
        <v>411</v>
      </c>
      <c r="BX161" s="3">
        <v>416</v>
      </c>
      <c r="BY161" s="3">
        <v>403</v>
      </c>
      <c r="BZ161" s="7"/>
      <c r="CA161" s="5">
        <f t="shared" si="195"/>
        <v>13</v>
      </c>
      <c r="CB161" s="2"/>
      <c r="CC161" s="2"/>
      <c r="CE161" t="s">
        <v>523</v>
      </c>
      <c r="CF161" s="1" t="s">
        <v>524</v>
      </c>
    </row>
    <row r="162" spans="1:84">
      <c r="A162" s="60">
        <f>(X162+Z162+AB162+AD162+AF162+AH162+AJ162+AL162+AN162+AP162+AR162+AT162+AV162+AX162+AZ162+BB162+BD162+BF162+BH162+BJ162+BL162+BN162+BP162+BR162+BT162+BV162)/((25*3)+1.5)</f>
        <v>2.0653594771241832</v>
      </c>
      <c r="B162" s="1" t="s">
        <v>834</v>
      </c>
      <c r="C162" s="1" t="s">
        <v>96</v>
      </c>
      <c r="D162" s="159">
        <v>38138</v>
      </c>
      <c r="E162" s="141"/>
      <c r="F162" s="158">
        <f t="shared" ref="F162:F173" si="222">$B$1-D162</f>
        <v>5144</v>
      </c>
      <c r="H162" s="138" t="s">
        <v>1007</v>
      </c>
      <c r="I162" s="1">
        <v>1</v>
      </c>
      <c r="J162" s="1" t="s">
        <v>191</v>
      </c>
      <c r="K162" s="315">
        <v>453</v>
      </c>
      <c r="L162" s="1">
        <f t="shared" si="170"/>
        <v>4</v>
      </c>
      <c r="M162" s="311">
        <v>449</v>
      </c>
      <c r="N162" s="1">
        <f t="shared" si="171"/>
        <v>3</v>
      </c>
      <c r="O162" s="308">
        <v>446</v>
      </c>
      <c r="P162" s="1">
        <f t="shared" si="172"/>
        <v>5</v>
      </c>
      <c r="Q162" s="301">
        <v>441</v>
      </c>
      <c r="R162" s="1">
        <f t="shared" si="178"/>
        <v>7</v>
      </c>
      <c r="S162" s="290">
        <v>434</v>
      </c>
      <c r="T162" s="1">
        <f t="shared" si="174"/>
        <v>5</v>
      </c>
      <c r="U162" s="282">
        <v>429</v>
      </c>
      <c r="V162" s="1">
        <f t="shared" si="175"/>
        <v>6</v>
      </c>
      <c r="W162" s="77">
        <v>423</v>
      </c>
      <c r="X162" s="1">
        <f t="shared" si="176"/>
        <v>14</v>
      </c>
      <c r="Y162" s="265">
        <v>409</v>
      </c>
      <c r="Z162" s="1">
        <f t="shared" si="149"/>
        <v>4</v>
      </c>
      <c r="AA162" s="234">
        <v>405</v>
      </c>
      <c r="AB162" s="1">
        <f t="shared" si="150"/>
        <v>1</v>
      </c>
      <c r="AC162" s="227">
        <v>404</v>
      </c>
      <c r="AD162" s="1">
        <f t="shared" si="151"/>
        <v>1</v>
      </c>
      <c r="AE162" s="63">
        <v>403</v>
      </c>
      <c r="AF162" s="1">
        <f t="shared" ref="AF162:AF234" si="223">AE162-AG162</f>
        <v>3</v>
      </c>
      <c r="AG162" s="206">
        <v>400</v>
      </c>
      <c r="AH162" s="1">
        <f t="shared" ref="AH162:AH234" si="224">AG162-AI162</f>
        <v>5</v>
      </c>
      <c r="AI162" s="63">
        <v>395</v>
      </c>
      <c r="AJ162" s="1">
        <f t="shared" ref="AJ162:AJ234" si="225">AI162-AK162</f>
        <v>18</v>
      </c>
      <c r="AK162" s="63">
        <v>377</v>
      </c>
      <c r="AL162" s="1">
        <f t="shared" si="152"/>
        <v>3</v>
      </c>
      <c r="AM162" s="63">
        <v>374</v>
      </c>
      <c r="AN162" s="1">
        <f t="shared" si="153"/>
        <v>4</v>
      </c>
      <c r="AO162" s="63">
        <v>370</v>
      </c>
      <c r="AP162" s="1">
        <f t="shared" si="97"/>
        <v>12</v>
      </c>
      <c r="AQ162" s="63">
        <v>358</v>
      </c>
      <c r="AR162" s="1">
        <f t="shared" si="180"/>
        <v>5</v>
      </c>
      <c r="AS162" s="63">
        <v>353</v>
      </c>
      <c r="AT162" s="1">
        <f t="shared" si="181"/>
        <v>6</v>
      </c>
      <c r="AU162" s="63">
        <v>347</v>
      </c>
      <c r="AV162" s="1">
        <f t="shared" si="99"/>
        <v>3</v>
      </c>
      <c r="AW162" s="94">
        <v>344</v>
      </c>
      <c r="AX162" s="1">
        <f t="shared" si="185"/>
        <v>6</v>
      </c>
      <c r="AY162" s="63">
        <v>338</v>
      </c>
      <c r="AZ162" s="1">
        <f t="shared" si="186"/>
        <v>0</v>
      </c>
      <c r="BA162" s="63">
        <v>338</v>
      </c>
      <c r="BB162" s="1">
        <f t="shared" si="164"/>
        <v>17</v>
      </c>
      <c r="BC162" s="77">
        <v>321</v>
      </c>
      <c r="BD162" s="1">
        <f t="shared" si="164"/>
        <v>2</v>
      </c>
      <c r="BE162" s="63">
        <v>319</v>
      </c>
      <c r="BF162" s="1">
        <f t="shared" si="164"/>
        <v>4</v>
      </c>
      <c r="BG162" s="1">
        <v>315</v>
      </c>
      <c r="BH162" s="1">
        <f t="shared" si="109"/>
        <v>10</v>
      </c>
      <c r="BI162" s="10">
        <v>305</v>
      </c>
      <c r="BJ162" s="1">
        <f t="shared" si="110"/>
        <v>6</v>
      </c>
      <c r="BK162" s="10">
        <v>299</v>
      </c>
      <c r="BL162" s="1">
        <f t="shared" si="187"/>
        <v>5</v>
      </c>
      <c r="BM162" s="10">
        <v>294</v>
      </c>
      <c r="BN162" s="1">
        <f t="shared" si="112"/>
        <v>3</v>
      </c>
      <c r="BO162" s="10">
        <v>291</v>
      </c>
      <c r="BP162" s="1">
        <f t="shared" si="112"/>
        <v>10</v>
      </c>
      <c r="BQ162" s="10">
        <v>281</v>
      </c>
      <c r="BR162" s="1">
        <f t="shared" si="188"/>
        <v>7</v>
      </c>
      <c r="BS162" s="10">
        <v>274</v>
      </c>
      <c r="BT162" s="1">
        <f t="shared" si="113"/>
        <v>8</v>
      </c>
      <c r="BU162" s="10">
        <v>266</v>
      </c>
      <c r="BV162" s="1">
        <f t="shared" si="113"/>
        <v>1</v>
      </c>
      <c r="BW162" s="1">
        <v>265</v>
      </c>
      <c r="BX162" s="3">
        <v>278</v>
      </c>
      <c r="BY162" s="3">
        <v>264</v>
      </c>
      <c r="BZ162" s="7"/>
      <c r="CA162" s="5">
        <f t="shared" si="195"/>
        <v>14</v>
      </c>
      <c r="CB162" s="2"/>
      <c r="CC162" s="2"/>
      <c r="CE162" t="s">
        <v>525</v>
      </c>
      <c r="CF162" s="1" t="s">
        <v>526</v>
      </c>
    </row>
    <row r="163" spans="1:84">
      <c r="A163" s="112">
        <f>(AL163+AN163+AP163+AR163+AT163+AV163+AX163+AZ163+BB163+BD163+BF163+BH163+BJ163+BL163)/((13*3))</f>
        <v>0</v>
      </c>
      <c r="B163" s="1" t="s">
        <v>801</v>
      </c>
      <c r="C163" s="1" t="s">
        <v>96</v>
      </c>
      <c r="D163" s="159">
        <v>42673</v>
      </c>
      <c r="E163" s="141"/>
      <c r="F163" s="158">
        <f t="shared" ref="F163:F164" si="226">$B$1-D163</f>
        <v>609</v>
      </c>
      <c r="H163" s="10" t="s">
        <v>1006</v>
      </c>
      <c r="I163" s="1">
        <v>1</v>
      </c>
      <c r="J163" s="1" t="s">
        <v>1257</v>
      </c>
      <c r="K163" s="315">
        <v>46</v>
      </c>
      <c r="L163" s="10">
        <f t="shared" si="170"/>
        <v>2</v>
      </c>
      <c r="M163" s="311">
        <v>44</v>
      </c>
      <c r="N163" s="10">
        <f t="shared" si="171"/>
        <v>3</v>
      </c>
      <c r="O163" s="308">
        <v>41</v>
      </c>
      <c r="P163" s="10">
        <f t="shared" si="172"/>
        <v>9</v>
      </c>
      <c r="Q163" s="301">
        <v>32</v>
      </c>
      <c r="R163" s="10">
        <f t="shared" si="178"/>
        <v>5</v>
      </c>
      <c r="S163" s="290">
        <v>27</v>
      </c>
      <c r="T163" s="10">
        <f t="shared" si="174"/>
        <v>7</v>
      </c>
      <c r="U163" s="282">
        <v>20</v>
      </c>
      <c r="V163" s="10">
        <f t="shared" si="175"/>
        <v>3</v>
      </c>
      <c r="W163" s="77">
        <v>17</v>
      </c>
      <c r="X163" s="10">
        <f t="shared" si="176"/>
        <v>17</v>
      </c>
      <c r="Y163" s="84">
        <v>0</v>
      </c>
      <c r="Z163" s="84"/>
      <c r="AA163" s="228"/>
      <c r="AB163" s="84"/>
      <c r="AC163" s="84"/>
      <c r="AD163" s="84"/>
      <c r="AE163" s="88"/>
      <c r="AF163" s="84"/>
      <c r="AG163" s="88"/>
      <c r="AH163" s="84"/>
      <c r="AI163" s="88"/>
      <c r="AJ163" s="84"/>
      <c r="AK163" s="88"/>
      <c r="AL163" s="84"/>
      <c r="AM163" s="88"/>
      <c r="AN163" s="84"/>
      <c r="AO163" s="88"/>
      <c r="AP163" s="84"/>
      <c r="AQ163" s="84"/>
      <c r="AR163" s="84"/>
      <c r="AS163" s="84"/>
      <c r="AT163" s="84"/>
      <c r="AU163" s="84"/>
      <c r="AV163" s="84"/>
      <c r="AW163" s="84"/>
      <c r="AX163" s="84"/>
      <c r="AY163" s="84"/>
      <c r="AZ163" s="84"/>
      <c r="BA163" s="84"/>
      <c r="BB163" s="84"/>
      <c r="BC163" s="91"/>
      <c r="BD163" s="84"/>
      <c r="BE163" s="84"/>
      <c r="BF163" s="84"/>
      <c r="BG163" s="84"/>
      <c r="BH163" s="84"/>
      <c r="BI163" s="84"/>
      <c r="BJ163" s="84"/>
      <c r="BK163" s="84"/>
      <c r="BL163" s="84"/>
      <c r="BM163" s="84"/>
      <c r="BN163" s="84"/>
      <c r="BO163" s="84"/>
      <c r="BP163" s="84"/>
      <c r="BQ163" s="84"/>
      <c r="BR163" s="84"/>
      <c r="BS163" s="84"/>
      <c r="BT163" s="84"/>
      <c r="BU163" s="84"/>
      <c r="BV163" s="84"/>
      <c r="BW163" s="84"/>
      <c r="BX163" s="89"/>
      <c r="BY163" s="89"/>
      <c r="BZ163" s="7"/>
      <c r="CA163" s="5"/>
      <c r="CB163" s="2"/>
      <c r="CC163" s="2"/>
      <c r="CE163"/>
    </row>
    <row r="164" spans="1:84">
      <c r="A164" s="112">
        <f>(O164)/((1*3))</f>
        <v>0</v>
      </c>
      <c r="B164" s="1" t="s">
        <v>801</v>
      </c>
      <c r="C164" s="1" t="s">
        <v>96</v>
      </c>
      <c r="D164" s="310">
        <v>43160</v>
      </c>
      <c r="E164" s="141"/>
      <c r="F164" s="158">
        <f t="shared" si="226"/>
        <v>122</v>
      </c>
      <c r="H164" s="10" t="s">
        <v>1006</v>
      </c>
      <c r="I164" s="1">
        <v>1</v>
      </c>
      <c r="J164" s="10" t="s">
        <v>1359</v>
      </c>
      <c r="K164" s="315">
        <v>3</v>
      </c>
      <c r="L164" s="10">
        <f t="shared" si="170"/>
        <v>0</v>
      </c>
      <c r="M164" s="311">
        <v>3</v>
      </c>
      <c r="N164" s="10">
        <f t="shared" ref="N164" si="227">M164-O164</f>
        <v>3</v>
      </c>
      <c r="O164" s="289">
        <v>0</v>
      </c>
      <c r="P164" s="84"/>
      <c r="Q164" s="289"/>
      <c r="R164" s="84"/>
      <c r="S164" s="289"/>
      <c r="T164" s="84"/>
      <c r="U164" s="289"/>
      <c r="V164" s="84"/>
      <c r="W164" s="83"/>
      <c r="X164" s="84"/>
      <c r="Y164" s="228"/>
      <c r="Z164" s="84"/>
      <c r="AA164" s="228"/>
      <c r="AB164" s="84"/>
      <c r="AC164" s="228"/>
      <c r="AD164" s="84"/>
      <c r="AE164" s="88"/>
      <c r="AF164" s="84"/>
      <c r="AG164" s="224"/>
      <c r="AH164" s="84"/>
      <c r="AI164" s="88"/>
      <c r="AJ164" s="84"/>
      <c r="AK164" s="84"/>
      <c r="AL164" s="84"/>
      <c r="AM164" s="84"/>
      <c r="AN164" s="84"/>
      <c r="AO164" s="84"/>
      <c r="AP164" s="84"/>
      <c r="AQ164" s="84"/>
      <c r="AR164" s="84"/>
      <c r="AS164" s="84"/>
      <c r="AT164" s="84"/>
      <c r="AU164" s="84"/>
      <c r="AV164" s="84"/>
      <c r="AW164" s="84"/>
      <c r="AX164" s="84"/>
      <c r="AY164" s="84"/>
      <c r="AZ164" s="84"/>
      <c r="BA164" s="84"/>
      <c r="BB164" s="84"/>
      <c r="BC164" s="91"/>
      <c r="BD164" s="84"/>
      <c r="BE164" s="84"/>
      <c r="BF164" s="84"/>
      <c r="BG164" s="84"/>
      <c r="BH164" s="84"/>
      <c r="BI164" s="84"/>
      <c r="BJ164" s="84"/>
      <c r="BK164" s="84"/>
      <c r="BL164" s="84"/>
      <c r="BM164" s="84"/>
      <c r="BN164" s="84"/>
      <c r="BO164" s="84"/>
      <c r="BP164" s="84"/>
      <c r="BQ164" s="84"/>
      <c r="BR164" s="84"/>
      <c r="BS164" s="84"/>
      <c r="BT164" s="84"/>
      <c r="BU164" s="84"/>
      <c r="BV164" s="84"/>
      <c r="BW164" s="84"/>
      <c r="BX164" s="89"/>
      <c r="BY164" s="89"/>
      <c r="BZ164" s="7"/>
      <c r="CA164" s="5"/>
      <c r="CB164" s="2"/>
      <c r="CC164" s="2"/>
      <c r="CE164"/>
    </row>
    <row r="165" spans="1:84">
      <c r="A165" s="112">
        <f>(AL165+AN165+AP165+AR165+AT165+AV165+AX165+AZ165+BB165+BD165+BF165+BH165+BJ165+BL165)/((13*3))</f>
        <v>1.1282051282051282</v>
      </c>
      <c r="B165" s="1" t="s">
        <v>68</v>
      </c>
      <c r="C165" s="1" t="s">
        <v>96</v>
      </c>
      <c r="D165" s="159">
        <v>40953</v>
      </c>
      <c r="E165" s="141"/>
      <c r="F165" s="158">
        <f t="shared" si="222"/>
        <v>2329</v>
      </c>
      <c r="H165" s="202" t="s">
        <v>1142</v>
      </c>
      <c r="I165" s="1">
        <v>1</v>
      </c>
      <c r="J165" s="1" t="s">
        <v>69</v>
      </c>
      <c r="K165" s="315">
        <v>63</v>
      </c>
      <c r="L165" s="1">
        <f t="shared" si="170"/>
        <v>0</v>
      </c>
      <c r="M165" s="311">
        <v>63</v>
      </c>
      <c r="N165" s="1">
        <f t="shared" si="171"/>
        <v>0</v>
      </c>
      <c r="O165" s="308">
        <v>63</v>
      </c>
      <c r="P165" s="1">
        <f t="shared" si="172"/>
        <v>2</v>
      </c>
      <c r="Q165" s="301">
        <v>61</v>
      </c>
      <c r="R165" s="1">
        <f t="shared" si="178"/>
        <v>5</v>
      </c>
      <c r="S165" s="290">
        <v>56</v>
      </c>
      <c r="T165" s="1">
        <f t="shared" si="174"/>
        <v>0</v>
      </c>
      <c r="U165" s="282">
        <v>56</v>
      </c>
      <c r="V165" s="1">
        <f t="shared" si="175"/>
        <v>2</v>
      </c>
      <c r="W165" s="77">
        <v>54</v>
      </c>
      <c r="X165" s="1">
        <f t="shared" ref="X165:X204" si="228">W165-Y165</f>
        <v>2</v>
      </c>
      <c r="Y165" s="265">
        <v>52</v>
      </c>
      <c r="Z165" s="1">
        <f t="shared" si="149"/>
        <v>1</v>
      </c>
      <c r="AA165" s="234">
        <v>51</v>
      </c>
      <c r="AB165" s="1">
        <f t="shared" si="150"/>
        <v>1</v>
      </c>
      <c r="AC165" s="227">
        <v>50</v>
      </c>
      <c r="AD165" s="1">
        <f t="shared" si="151"/>
        <v>2</v>
      </c>
      <c r="AE165" s="63">
        <v>48</v>
      </c>
      <c r="AF165" s="1">
        <f t="shared" si="223"/>
        <v>2</v>
      </c>
      <c r="AG165" s="206">
        <v>46</v>
      </c>
      <c r="AH165" s="1">
        <f t="shared" si="224"/>
        <v>2</v>
      </c>
      <c r="AI165" s="63">
        <v>44</v>
      </c>
      <c r="AJ165" s="1">
        <f t="shared" si="225"/>
        <v>0</v>
      </c>
      <c r="AK165" s="63">
        <v>44</v>
      </c>
      <c r="AL165" s="1">
        <f t="shared" si="152"/>
        <v>5</v>
      </c>
      <c r="AM165" s="63">
        <v>39</v>
      </c>
      <c r="AN165" s="1">
        <f t="shared" si="153"/>
        <v>1</v>
      </c>
      <c r="AO165" s="63">
        <v>38</v>
      </c>
      <c r="AP165" s="1">
        <f t="shared" si="97"/>
        <v>0</v>
      </c>
      <c r="AQ165" s="63">
        <v>38</v>
      </c>
      <c r="AR165" s="1">
        <f t="shared" si="180"/>
        <v>0</v>
      </c>
      <c r="AS165" s="63">
        <v>38</v>
      </c>
      <c r="AT165" s="1">
        <f t="shared" si="181"/>
        <v>4</v>
      </c>
      <c r="AU165" s="63">
        <v>34</v>
      </c>
      <c r="AV165" s="1">
        <f t="shared" si="99"/>
        <v>3</v>
      </c>
      <c r="AW165" s="94">
        <v>31</v>
      </c>
      <c r="AX165" s="1">
        <f t="shared" si="185"/>
        <v>1</v>
      </c>
      <c r="AY165" s="63">
        <v>30</v>
      </c>
      <c r="AZ165" s="1">
        <f t="shared" si="186"/>
        <v>2</v>
      </c>
      <c r="BA165" s="63">
        <v>28</v>
      </c>
      <c r="BB165" s="1">
        <f t="shared" si="164"/>
        <v>4</v>
      </c>
      <c r="BC165" s="77">
        <v>24</v>
      </c>
      <c r="BD165" s="1">
        <f t="shared" si="164"/>
        <v>3</v>
      </c>
      <c r="BE165" s="63">
        <v>21</v>
      </c>
      <c r="BF165" s="1">
        <f t="shared" si="164"/>
        <v>1</v>
      </c>
      <c r="BG165" s="1">
        <v>20</v>
      </c>
      <c r="BH165" s="1">
        <f t="shared" si="109"/>
        <v>3</v>
      </c>
      <c r="BI165" s="10">
        <v>17</v>
      </c>
      <c r="BJ165" s="1">
        <f t="shared" si="110"/>
        <v>17</v>
      </c>
      <c r="BK165" s="10">
        <v>0</v>
      </c>
      <c r="BL165" s="1">
        <f t="shared" si="187"/>
        <v>0</v>
      </c>
      <c r="BM165" s="38">
        <v>0</v>
      </c>
      <c r="BN165" s="38"/>
      <c r="BO165" s="38"/>
      <c r="BP165" s="38"/>
      <c r="BQ165" s="38"/>
      <c r="BR165" s="38"/>
      <c r="BS165" s="38"/>
      <c r="BT165" s="38"/>
      <c r="BU165" s="38"/>
      <c r="BV165" s="38"/>
      <c r="BW165" s="38"/>
      <c r="BX165" s="43"/>
      <c r="BY165" s="43"/>
      <c r="BZ165" s="7"/>
      <c r="CA165" s="5">
        <f>BX165-BY165+BZ165</f>
        <v>0</v>
      </c>
      <c r="CB165" s="2"/>
      <c r="CC165" s="2"/>
      <c r="CE165" t="s">
        <v>527</v>
      </c>
      <c r="CF165" s="1" t="s">
        <v>528</v>
      </c>
    </row>
    <row r="166" spans="1:84">
      <c r="B166" s="1" t="s">
        <v>835</v>
      </c>
      <c r="C166" s="1" t="s">
        <v>100</v>
      </c>
      <c r="D166" s="166">
        <v>39965</v>
      </c>
      <c r="E166" s="166">
        <v>42921</v>
      </c>
      <c r="F166" s="165">
        <f t="shared" si="222"/>
        <v>3317</v>
      </c>
      <c r="H166" s="87" t="s">
        <v>1006</v>
      </c>
      <c r="I166" s="87">
        <v>0</v>
      </c>
      <c r="J166" s="87" t="s">
        <v>266</v>
      </c>
      <c r="K166" s="315">
        <v>121</v>
      </c>
      <c r="L166" s="1">
        <f t="shared" si="170"/>
        <v>0</v>
      </c>
      <c r="M166" s="311">
        <v>121</v>
      </c>
      <c r="N166" s="1">
        <f t="shared" si="171"/>
        <v>0</v>
      </c>
      <c r="O166" s="308">
        <v>121</v>
      </c>
      <c r="P166" s="1">
        <f t="shared" si="172"/>
        <v>0</v>
      </c>
      <c r="Q166" s="301">
        <v>121</v>
      </c>
      <c r="R166" s="1">
        <f t="shared" si="178"/>
        <v>2</v>
      </c>
      <c r="S166" s="290">
        <v>119</v>
      </c>
      <c r="T166" s="1">
        <f t="shared" si="174"/>
        <v>0</v>
      </c>
      <c r="U166" s="282">
        <v>119</v>
      </c>
      <c r="V166" s="1">
        <f t="shared" si="175"/>
        <v>0</v>
      </c>
      <c r="W166" s="77">
        <v>119</v>
      </c>
      <c r="X166" s="1">
        <f t="shared" si="228"/>
        <v>2</v>
      </c>
      <c r="Y166" s="265">
        <v>117</v>
      </c>
      <c r="Z166" s="1">
        <f t="shared" si="149"/>
        <v>0</v>
      </c>
      <c r="AA166" s="234">
        <v>117</v>
      </c>
      <c r="AB166" s="1">
        <f t="shared" si="150"/>
        <v>2</v>
      </c>
      <c r="AC166" s="227">
        <v>115</v>
      </c>
      <c r="AD166" s="1">
        <f t="shared" si="151"/>
        <v>0</v>
      </c>
      <c r="AE166" s="63">
        <v>115</v>
      </c>
      <c r="AF166" s="1">
        <f t="shared" si="223"/>
        <v>0</v>
      </c>
      <c r="AG166" s="206">
        <v>115</v>
      </c>
      <c r="AH166" s="1">
        <f t="shared" si="224"/>
        <v>1</v>
      </c>
      <c r="AI166" s="63">
        <v>114</v>
      </c>
      <c r="AJ166" s="1">
        <f t="shared" si="225"/>
        <v>0</v>
      </c>
      <c r="AK166" s="63">
        <v>114</v>
      </c>
      <c r="AL166" s="1">
        <f t="shared" si="152"/>
        <v>2</v>
      </c>
      <c r="AM166" s="63">
        <v>112</v>
      </c>
      <c r="AN166" s="1">
        <f t="shared" si="153"/>
        <v>3</v>
      </c>
      <c r="AO166" s="63">
        <v>109</v>
      </c>
      <c r="AP166" s="1">
        <f t="shared" si="97"/>
        <v>0</v>
      </c>
      <c r="AQ166" s="63">
        <v>109</v>
      </c>
      <c r="AR166" s="1">
        <f t="shared" si="180"/>
        <v>0</v>
      </c>
      <c r="AS166" s="63">
        <v>109</v>
      </c>
      <c r="AT166" s="1">
        <f t="shared" si="181"/>
        <v>3</v>
      </c>
      <c r="AU166" s="63">
        <v>106</v>
      </c>
      <c r="AV166" s="1">
        <f t="shared" si="99"/>
        <v>5</v>
      </c>
      <c r="AW166" s="94">
        <v>101</v>
      </c>
      <c r="AX166" s="1">
        <f t="shared" si="185"/>
        <v>1</v>
      </c>
      <c r="AY166" s="63">
        <v>100</v>
      </c>
      <c r="AZ166" s="1">
        <f t="shared" si="186"/>
        <v>1</v>
      </c>
      <c r="BA166" s="63">
        <v>99</v>
      </c>
      <c r="BB166" s="1">
        <f t="shared" si="164"/>
        <v>6</v>
      </c>
      <c r="BC166" s="77">
        <v>93</v>
      </c>
      <c r="BD166" s="1">
        <f t="shared" si="164"/>
        <v>4</v>
      </c>
      <c r="BE166" s="63">
        <v>89</v>
      </c>
      <c r="BF166" s="1">
        <f t="shared" si="164"/>
        <v>3</v>
      </c>
      <c r="BG166" s="1">
        <v>86</v>
      </c>
      <c r="BH166" s="1">
        <f t="shared" si="109"/>
        <v>2</v>
      </c>
      <c r="BI166" s="10">
        <v>84</v>
      </c>
      <c r="BJ166" s="1">
        <f t="shared" si="110"/>
        <v>5</v>
      </c>
      <c r="BK166" s="10">
        <v>79</v>
      </c>
      <c r="BL166" s="1">
        <f t="shared" si="187"/>
        <v>0</v>
      </c>
      <c r="BM166" s="10">
        <v>79</v>
      </c>
      <c r="BN166" s="1">
        <f t="shared" si="112"/>
        <v>3</v>
      </c>
      <c r="BO166" s="10">
        <v>76</v>
      </c>
      <c r="BP166" s="1">
        <f t="shared" si="112"/>
        <v>1</v>
      </c>
      <c r="BQ166" s="10">
        <v>75</v>
      </c>
      <c r="BR166" s="1">
        <f t="shared" ref="BR166:BR182" si="229">BQ166-BS166</f>
        <v>5</v>
      </c>
      <c r="BS166" s="10">
        <v>70</v>
      </c>
      <c r="BT166" s="1">
        <f t="shared" si="113"/>
        <v>1</v>
      </c>
      <c r="BU166" s="10">
        <v>69</v>
      </c>
      <c r="BV166" s="1">
        <f t="shared" si="113"/>
        <v>0</v>
      </c>
      <c r="BW166" s="1">
        <v>69</v>
      </c>
      <c r="BX166" s="3">
        <v>69</v>
      </c>
      <c r="BY166" s="3">
        <v>69</v>
      </c>
      <c r="BZ166" s="7"/>
      <c r="CA166" s="5">
        <f t="shared" si="195"/>
        <v>0</v>
      </c>
      <c r="CB166" s="2"/>
      <c r="CC166" s="2"/>
      <c r="CE166" t="s">
        <v>527</v>
      </c>
      <c r="CF166" s="1" t="s">
        <v>528</v>
      </c>
    </row>
    <row r="167" spans="1:84">
      <c r="A167" s="60">
        <f>(X167+Z167+AB167+AD167+AF167+AH167+AJ167+AL167+AN167+AP167+AR167+AT167+AV167+AX167+AZ167+BB167+BD167+BF167+BH167+BJ167+BL167+BN167+BP167+BR167+BT167+BV167)/((25*3)+1.5)</f>
        <v>2.7450980392156863</v>
      </c>
      <c r="B167" s="1" t="s">
        <v>836</v>
      </c>
      <c r="C167" s="1" t="s">
        <v>96</v>
      </c>
      <c r="D167" s="159">
        <v>34663</v>
      </c>
      <c r="E167" s="141"/>
      <c r="F167" s="158">
        <f t="shared" si="222"/>
        <v>8619</v>
      </c>
      <c r="H167" s="138" t="s">
        <v>1007</v>
      </c>
      <c r="I167" s="1">
        <v>1</v>
      </c>
      <c r="J167" s="1" t="s">
        <v>185</v>
      </c>
      <c r="K167" s="315">
        <v>541</v>
      </c>
      <c r="L167" s="1">
        <f t="shared" si="170"/>
        <v>4</v>
      </c>
      <c r="M167" s="311">
        <v>537</v>
      </c>
      <c r="N167" s="1">
        <f t="shared" si="171"/>
        <v>2</v>
      </c>
      <c r="O167" s="308">
        <v>535</v>
      </c>
      <c r="P167" s="1">
        <f t="shared" si="172"/>
        <v>6</v>
      </c>
      <c r="Q167" s="301">
        <v>529</v>
      </c>
      <c r="R167" s="1">
        <f t="shared" si="178"/>
        <v>9</v>
      </c>
      <c r="S167" s="290">
        <v>520</v>
      </c>
      <c r="T167" s="1">
        <f t="shared" si="174"/>
        <v>16</v>
      </c>
      <c r="U167" s="282">
        <v>504</v>
      </c>
      <c r="V167" s="1">
        <f t="shared" si="175"/>
        <v>4</v>
      </c>
      <c r="W167" s="77">
        <v>500</v>
      </c>
      <c r="X167" s="1">
        <f t="shared" si="228"/>
        <v>1</v>
      </c>
      <c r="Y167" s="265">
        <v>499</v>
      </c>
      <c r="Z167" s="1">
        <f t="shared" si="149"/>
        <v>20</v>
      </c>
      <c r="AA167" s="234">
        <v>479</v>
      </c>
      <c r="AB167" s="1">
        <f t="shared" si="150"/>
        <v>2</v>
      </c>
      <c r="AC167" s="227">
        <v>477</v>
      </c>
      <c r="AD167" s="1">
        <f t="shared" si="151"/>
        <v>7</v>
      </c>
      <c r="AE167" s="63">
        <v>470</v>
      </c>
      <c r="AF167" s="1">
        <f t="shared" si="223"/>
        <v>5</v>
      </c>
      <c r="AG167" s="206">
        <v>465</v>
      </c>
      <c r="AH167" s="1">
        <f t="shared" si="224"/>
        <v>8</v>
      </c>
      <c r="AI167" s="63">
        <v>457</v>
      </c>
      <c r="AJ167" s="1">
        <f t="shared" si="225"/>
        <v>1</v>
      </c>
      <c r="AK167" s="63">
        <v>456</v>
      </c>
      <c r="AL167" s="1">
        <f t="shared" si="152"/>
        <v>16</v>
      </c>
      <c r="AM167" s="63">
        <v>440</v>
      </c>
      <c r="AN167" s="1">
        <f t="shared" si="153"/>
        <v>8</v>
      </c>
      <c r="AO167" s="63">
        <v>432</v>
      </c>
      <c r="AP167" s="1">
        <f t="shared" ref="AP167:AP239" si="230">AO167-AQ167</f>
        <v>4</v>
      </c>
      <c r="AQ167" s="63">
        <v>428</v>
      </c>
      <c r="AR167" s="1">
        <f t="shared" si="180"/>
        <v>3</v>
      </c>
      <c r="AS167" s="63">
        <v>425</v>
      </c>
      <c r="AT167" s="1">
        <f t="shared" si="181"/>
        <v>13</v>
      </c>
      <c r="AU167" s="63">
        <v>412</v>
      </c>
      <c r="AV167" s="1">
        <f t="shared" si="99"/>
        <v>2</v>
      </c>
      <c r="AW167" s="94">
        <v>410</v>
      </c>
      <c r="AX167" s="1">
        <f t="shared" si="185"/>
        <v>10</v>
      </c>
      <c r="AY167" s="63">
        <v>400</v>
      </c>
      <c r="AZ167" s="1">
        <f t="shared" si="186"/>
        <v>9</v>
      </c>
      <c r="BA167" s="63">
        <v>391</v>
      </c>
      <c r="BB167" s="1">
        <f t="shared" si="164"/>
        <v>20</v>
      </c>
      <c r="BC167" s="77">
        <v>371</v>
      </c>
      <c r="BD167" s="1">
        <f t="shared" si="164"/>
        <v>8</v>
      </c>
      <c r="BE167" s="63">
        <v>363</v>
      </c>
      <c r="BF167" s="1">
        <f t="shared" si="164"/>
        <v>8</v>
      </c>
      <c r="BG167" s="1">
        <v>355</v>
      </c>
      <c r="BH167" s="1">
        <f t="shared" si="109"/>
        <v>8</v>
      </c>
      <c r="BI167" s="10">
        <v>347</v>
      </c>
      <c r="BJ167" s="1">
        <f t="shared" si="110"/>
        <v>12</v>
      </c>
      <c r="BK167" s="10">
        <v>335</v>
      </c>
      <c r="BL167" s="1">
        <f t="shared" si="187"/>
        <v>1</v>
      </c>
      <c r="BM167" s="10">
        <v>334</v>
      </c>
      <c r="BN167" s="1">
        <f t="shared" si="112"/>
        <v>24</v>
      </c>
      <c r="BO167" s="10">
        <v>310</v>
      </c>
      <c r="BP167" s="1">
        <f t="shared" si="112"/>
        <v>5</v>
      </c>
      <c r="BQ167" s="10">
        <v>305</v>
      </c>
      <c r="BR167" s="1">
        <f t="shared" si="229"/>
        <v>6</v>
      </c>
      <c r="BS167" s="10">
        <v>299</v>
      </c>
      <c r="BT167" s="1">
        <f t="shared" si="113"/>
        <v>6</v>
      </c>
      <c r="BU167" s="10">
        <v>293</v>
      </c>
      <c r="BV167" s="1">
        <f t="shared" si="113"/>
        <v>3</v>
      </c>
      <c r="BW167" s="1">
        <v>290</v>
      </c>
      <c r="BX167" s="3">
        <v>293</v>
      </c>
      <c r="BY167" s="3">
        <v>266</v>
      </c>
      <c r="BZ167" s="7"/>
      <c r="CA167" s="5">
        <f t="shared" si="195"/>
        <v>27</v>
      </c>
      <c r="CB167" s="2"/>
      <c r="CC167" s="2"/>
      <c r="CE167" t="s">
        <v>529</v>
      </c>
      <c r="CF167" s="1" t="s">
        <v>530</v>
      </c>
    </row>
    <row r="168" spans="1:84">
      <c r="B168" s="1" t="s">
        <v>837</v>
      </c>
      <c r="C168" s="1" t="s">
        <v>100</v>
      </c>
      <c r="D168" s="166">
        <v>35048</v>
      </c>
      <c r="E168" s="166">
        <v>42554</v>
      </c>
      <c r="F168" s="165">
        <f>E168-D168</f>
        <v>7506</v>
      </c>
      <c r="H168" s="87" t="s">
        <v>1006</v>
      </c>
      <c r="I168" s="87">
        <v>0</v>
      </c>
      <c r="J168" s="295" t="s">
        <v>1251</v>
      </c>
      <c r="K168" s="315">
        <v>232</v>
      </c>
      <c r="L168" s="1">
        <f t="shared" si="170"/>
        <v>0</v>
      </c>
      <c r="M168" s="311">
        <v>232</v>
      </c>
      <c r="N168" s="1">
        <f t="shared" si="171"/>
        <v>0</v>
      </c>
      <c r="O168" s="308">
        <v>232</v>
      </c>
      <c r="P168" s="1">
        <f t="shared" si="172"/>
        <v>1</v>
      </c>
      <c r="Q168" s="301">
        <v>231</v>
      </c>
      <c r="R168" s="1">
        <f t="shared" si="178"/>
        <v>1</v>
      </c>
      <c r="S168" s="290">
        <v>230</v>
      </c>
      <c r="T168" s="1">
        <f t="shared" si="174"/>
        <v>1</v>
      </c>
      <c r="U168" s="282">
        <v>229</v>
      </c>
      <c r="V168" s="1">
        <f t="shared" si="175"/>
        <v>1</v>
      </c>
      <c r="W168" s="77">
        <v>228</v>
      </c>
      <c r="X168" s="1">
        <f t="shared" si="228"/>
        <v>3</v>
      </c>
      <c r="Y168" s="265">
        <v>225</v>
      </c>
      <c r="Z168" s="1">
        <f t="shared" si="149"/>
        <v>0</v>
      </c>
      <c r="AA168" s="234">
        <v>225</v>
      </c>
      <c r="AB168" s="1">
        <f t="shared" si="150"/>
        <v>2</v>
      </c>
      <c r="AC168" s="227">
        <v>223</v>
      </c>
      <c r="AD168" s="1">
        <f t="shared" si="151"/>
        <v>2</v>
      </c>
      <c r="AE168" s="63">
        <v>221</v>
      </c>
      <c r="AF168" s="1">
        <f t="shared" si="223"/>
        <v>1</v>
      </c>
      <c r="AG168" s="206">
        <v>220</v>
      </c>
      <c r="AH168" s="1">
        <f t="shared" si="224"/>
        <v>0</v>
      </c>
      <c r="AI168" s="63">
        <v>220</v>
      </c>
      <c r="AJ168" s="1">
        <f t="shared" si="225"/>
        <v>4</v>
      </c>
      <c r="AK168" s="63">
        <v>216</v>
      </c>
      <c r="AL168" s="1">
        <f t="shared" si="152"/>
        <v>3</v>
      </c>
      <c r="AM168" s="63">
        <v>213</v>
      </c>
      <c r="AN168" s="1">
        <f t="shared" si="153"/>
        <v>6</v>
      </c>
      <c r="AO168" s="63">
        <v>207</v>
      </c>
      <c r="AP168" s="1">
        <f t="shared" si="230"/>
        <v>4</v>
      </c>
      <c r="AQ168" s="63">
        <v>203</v>
      </c>
      <c r="AR168" s="1">
        <f t="shared" si="180"/>
        <v>4</v>
      </c>
      <c r="AS168" s="63">
        <v>199</v>
      </c>
      <c r="AT168" s="1">
        <f t="shared" si="181"/>
        <v>3</v>
      </c>
      <c r="AU168" s="63">
        <v>196</v>
      </c>
      <c r="AV168" s="1">
        <f t="shared" si="99"/>
        <v>1</v>
      </c>
      <c r="AW168" s="94">
        <v>195</v>
      </c>
      <c r="AX168" s="1">
        <f t="shared" si="185"/>
        <v>2</v>
      </c>
      <c r="AY168" s="63">
        <v>193</v>
      </c>
      <c r="AZ168" s="1">
        <f t="shared" si="186"/>
        <v>4</v>
      </c>
      <c r="BA168" s="63">
        <v>189</v>
      </c>
      <c r="BB168" s="1">
        <f t="shared" si="164"/>
        <v>3</v>
      </c>
      <c r="BC168" s="77">
        <v>186</v>
      </c>
      <c r="BD168" s="1">
        <f t="shared" si="164"/>
        <v>1</v>
      </c>
      <c r="BE168" s="63">
        <v>185</v>
      </c>
      <c r="BF168" s="1">
        <f t="shared" si="164"/>
        <v>1</v>
      </c>
      <c r="BG168" s="1">
        <v>184</v>
      </c>
      <c r="BH168" s="1">
        <f t="shared" si="109"/>
        <v>1</v>
      </c>
      <c r="BI168" s="10">
        <v>183</v>
      </c>
      <c r="BJ168" s="1">
        <f t="shared" si="110"/>
        <v>3</v>
      </c>
      <c r="BK168" s="10">
        <v>180</v>
      </c>
      <c r="BL168" s="1">
        <f t="shared" si="187"/>
        <v>0</v>
      </c>
      <c r="BM168" s="10">
        <v>180</v>
      </c>
      <c r="BN168" s="1">
        <f t="shared" si="112"/>
        <v>6</v>
      </c>
      <c r="BO168" s="10">
        <v>174</v>
      </c>
      <c r="BP168" s="1">
        <f t="shared" si="112"/>
        <v>2</v>
      </c>
      <c r="BQ168" s="10">
        <v>172</v>
      </c>
      <c r="BR168" s="1">
        <f t="shared" si="229"/>
        <v>4</v>
      </c>
      <c r="BS168" s="10">
        <v>168</v>
      </c>
      <c r="BT168" s="1">
        <f t="shared" si="113"/>
        <v>2</v>
      </c>
      <c r="BU168" s="10">
        <v>166</v>
      </c>
      <c r="BV168" s="1">
        <f t="shared" si="113"/>
        <v>0</v>
      </c>
      <c r="BW168" s="1">
        <v>166</v>
      </c>
      <c r="BX168" s="3">
        <v>170</v>
      </c>
      <c r="BY168" s="3">
        <v>165</v>
      </c>
      <c r="BZ168" s="7">
        <v>1</v>
      </c>
      <c r="CA168" s="5">
        <f t="shared" si="195"/>
        <v>6</v>
      </c>
      <c r="CB168" s="2"/>
      <c r="CC168" s="2"/>
      <c r="CE168" t="s">
        <v>531</v>
      </c>
      <c r="CF168" s="1" t="s">
        <v>532</v>
      </c>
    </row>
    <row r="169" spans="1:84">
      <c r="A169" s="112">
        <f>(AL169+AN169+AP169)/((3*3))</f>
        <v>3.4444444444444446</v>
      </c>
      <c r="B169" s="1" t="s">
        <v>837</v>
      </c>
      <c r="C169" s="1" t="s">
        <v>96</v>
      </c>
      <c r="D169" s="159">
        <v>41879</v>
      </c>
      <c r="E169" s="141"/>
      <c r="F169" s="158">
        <f t="shared" si="222"/>
        <v>1403</v>
      </c>
      <c r="H169" s="138" t="s">
        <v>1007</v>
      </c>
      <c r="I169" s="1">
        <v>1</v>
      </c>
      <c r="J169" s="92" t="s">
        <v>984</v>
      </c>
      <c r="K169" s="315">
        <v>116</v>
      </c>
      <c r="L169" s="1">
        <f t="shared" si="170"/>
        <v>5</v>
      </c>
      <c r="M169" s="311">
        <v>111</v>
      </c>
      <c r="N169" s="1">
        <f t="shared" si="171"/>
        <v>3</v>
      </c>
      <c r="O169" s="308">
        <v>108</v>
      </c>
      <c r="P169" s="1">
        <f t="shared" si="172"/>
        <v>1</v>
      </c>
      <c r="Q169" s="301">
        <v>107</v>
      </c>
      <c r="R169" s="1">
        <f t="shared" si="178"/>
        <v>10</v>
      </c>
      <c r="S169" s="290">
        <v>97</v>
      </c>
      <c r="T169" s="1">
        <f t="shared" si="174"/>
        <v>6</v>
      </c>
      <c r="U169" s="282">
        <v>91</v>
      </c>
      <c r="V169" s="1">
        <f t="shared" si="175"/>
        <v>8</v>
      </c>
      <c r="W169" s="77">
        <v>83</v>
      </c>
      <c r="X169" s="1">
        <f t="shared" si="228"/>
        <v>1</v>
      </c>
      <c r="Y169" s="265">
        <v>82</v>
      </c>
      <c r="Z169" s="1">
        <f t="shared" si="149"/>
        <v>7</v>
      </c>
      <c r="AA169" s="234">
        <v>75</v>
      </c>
      <c r="AB169" s="1">
        <f t="shared" si="150"/>
        <v>7</v>
      </c>
      <c r="AC169" s="227">
        <v>68</v>
      </c>
      <c r="AD169" s="1">
        <f t="shared" si="151"/>
        <v>6</v>
      </c>
      <c r="AE169" s="63">
        <v>62</v>
      </c>
      <c r="AF169" s="1">
        <f t="shared" si="223"/>
        <v>3</v>
      </c>
      <c r="AG169" s="206">
        <v>59</v>
      </c>
      <c r="AH169" s="1">
        <f t="shared" si="224"/>
        <v>9</v>
      </c>
      <c r="AI169" s="63">
        <v>50</v>
      </c>
      <c r="AJ169" s="1">
        <f t="shared" si="225"/>
        <v>12</v>
      </c>
      <c r="AK169" s="63">
        <v>38</v>
      </c>
      <c r="AL169" s="1">
        <f t="shared" si="152"/>
        <v>11</v>
      </c>
      <c r="AM169" s="63">
        <v>27</v>
      </c>
      <c r="AN169" s="1">
        <f t="shared" si="153"/>
        <v>7</v>
      </c>
      <c r="AO169" s="63">
        <v>20</v>
      </c>
      <c r="AP169" s="1">
        <f t="shared" si="230"/>
        <v>13</v>
      </c>
      <c r="AQ169" s="10">
        <v>7</v>
      </c>
      <c r="AR169" s="84"/>
      <c r="AS169" s="88"/>
      <c r="AT169" s="84"/>
      <c r="AU169" s="88"/>
      <c r="AV169" s="84"/>
      <c r="AW169" s="98"/>
      <c r="AX169" s="84"/>
      <c r="AY169" s="88"/>
      <c r="AZ169" s="84"/>
      <c r="BA169" s="88"/>
      <c r="BB169" s="84"/>
      <c r="BC169" s="83"/>
      <c r="BD169" s="84"/>
      <c r="BE169" s="88"/>
      <c r="BF169" s="84"/>
      <c r="BG169" s="84"/>
      <c r="BH169" s="84"/>
      <c r="BI169" s="84"/>
      <c r="BJ169" s="84"/>
      <c r="BK169" s="84"/>
      <c r="BL169" s="84"/>
      <c r="BM169" s="84"/>
      <c r="BN169" s="84"/>
      <c r="BO169" s="84"/>
      <c r="BP169" s="84"/>
      <c r="BQ169" s="84"/>
      <c r="BR169" s="84"/>
      <c r="BS169" s="84"/>
      <c r="BT169" s="84"/>
      <c r="BU169" s="84"/>
      <c r="BV169" s="84"/>
      <c r="BW169" s="84"/>
      <c r="BX169" s="89"/>
      <c r="BY169" s="89"/>
      <c r="BZ169" s="7">
        <v>1</v>
      </c>
      <c r="CA169" s="5">
        <f t="shared" ref="CA169" si="231">BX169-BY169+BZ169</f>
        <v>1</v>
      </c>
      <c r="CB169" s="2"/>
      <c r="CC169" s="2"/>
      <c r="CE169" t="s">
        <v>531</v>
      </c>
      <c r="CF169" s="1" t="s">
        <v>532</v>
      </c>
    </row>
    <row r="170" spans="1:84">
      <c r="A170" s="112">
        <f>(AL170+AN170+AP170+AR170+AT170+AV170+AX170+AZ170+BB170+BD170+BF170+BH170+BJ170+BL170)/((14*3))</f>
        <v>0</v>
      </c>
      <c r="B170" s="1" t="s">
        <v>38</v>
      </c>
      <c r="C170" s="1" t="s">
        <v>96</v>
      </c>
      <c r="D170" s="248" t="s">
        <v>1108</v>
      </c>
      <c r="E170" s="142"/>
      <c r="F170" s="158" t="e">
        <f t="shared" si="222"/>
        <v>#VALUE!</v>
      </c>
      <c r="H170" s="169" t="s">
        <v>1300</v>
      </c>
      <c r="I170" s="1">
        <v>1</v>
      </c>
      <c r="J170" s="42" t="s">
        <v>1246</v>
      </c>
      <c r="K170" s="315">
        <v>14</v>
      </c>
      <c r="L170" s="1">
        <f t="shared" si="170"/>
        <v>0</v>
      </c>
      <c r="M170" s="311">
        <v>14</v>
      </c>
      <c r="N170" s="1">
        <f t="shared" si="171"/>
        <v>1</v>
      </c>
      <c r="O170" s="308">
        <v>13</v>
      </c>
      <c r="P170" s="1">
        <f t="shared" si="172"/>
        <v>7</v>
      </c>
      <c r="Q170" s="301">
        <v>6</v>
      </c>
      <c r="R170" s="1">
        <f t="shared" si="178"/>
        <v>0</v>
      </c>
      <c r="S170" s="290">
        <v>6</v>
      </c>
      <c r="T170" s="1">
        <f t="shared" si="174"/>
        <v>0</v>
      </c>
      <c r="U170" s="282">
        <v>6</v>
      </c>
      <c r="V170" s="1">
        <f t="shared" si="175"/>
        <v>1</v>
      </c>
      <c r="W170" s="77">
        <v>5</v>
      </c>
      <c r="X170" s="1">
        <f t="shared" si="228"/>
        <v>0</v>
      </c>
      <c r="Y170" s="265">
        <v>5</v>
      </c>
      <c r="Z170" s="1">
        <f t="shared" ref="Z170" si="232">Y170-AA170</f>
        <v>5</v>
      </c>
      <c r="AA170" s="228"/>
      <c r="AB170" s="84"/>
      <c r="AC170" s="228"/>
      <c r="AD170" s="84"/>
      <c r="AE170" s="88"/>
      <c r="AF170" s="84"/>
      <c r="AG170" s="224"/>
      <c r="AH170" s="84"/>
      <c r="AI170" s="88"/>
      <c r="AJ170" s="84"/>
      <c r="AK170" s="88"/>
      <c r="AL170" s="84"/>
      <c r="AM170" s="88"/>
      <c r="AN170" s="84"/>
      <c r="AO170" s="88"/>
      <c r="AP170" s="84"/>
      <c r="AQ170" s="88"/>
      <c r="AR170" s="84"/>
      <c r="AS170" s="88"/>
      <c r="AT170" s="84"/>
      <c r="AU170" s="88"/>
      <c r="AV170" s="84"/>
      <c r="AW170" s="98"/>
      <c r="AX170" s="84"/>
      <c r="AY170" s="88"/>
      <c r="AZ170" s="84"/>
      <c r="BA170" s="88"/>
      <c r="BB170" s="84"/>
      <c r="BC170" s="83"/>
      <c r="BD170" s="84"/>
      <c r="BE170" s="88"/>
      <c r="BF170" s="84"/>
      <c r="BG170" s="84"/>
      <c r="BH170" s="84"/>
      <c r="BI170" s="84"/>
      <c r="BJ170" s="84"/>
      <c r="BK170" s="84"/>
      <c r="BL170" s="84"/>
      <c r="BM170" s="84"/>
      <c r="BN170" s="84"/>
      <c r="BO170" s="84"/>
      <c r="BP170" s="84"/>
      <c r="BQ170" s="84"/>
      <c r="BR170" s="84"/>
      <c r="BS170" s="84"/>
      <c r="BT170" s="84"/>
      <c r="BU170" s="84"/>
      <c r="BV170" s="84"/>
      <c r="BW170" s="84"/>
      <c r="BX170" s="89"/>
      <c r="BY170" s="89"/>
      <c r="BZ170" s="7"/>
      <c r="CA170" s="5"/>
      <c r="CB170" s="2"/>
      <c r="CC170" s="2"/>
      <c r="CE170"/>
    </row>
    <row r="171" spans="1:84">
      <c r="A171" s="60">
        <f>(X171+Z171+AB171+AD171+AF171+AH171+AJ171+AL171+AN171+AP171+AR171+AT171+AV171+AX171+AZ171+BB171+BD171+BF171+BH171+BJ171+BL171+BN171+BP171+BR171+BT171+BV171)/((25*3)+1.5)</f>
        <v>0.94117647058823528</v>
      </c>
      <c r="B171" s="1" t="s">
        <v>838</v>
      </c>
      <c r="C171" s="1" t="s">
        <v>96</v>
      </c>
      <c r="D171" s="159">
        <v>39781</v>
      </c>
      <c r="E171" s="141"/>
      <c r="F171" s="158">
        <f t="shared" si="222"/>
        <v>3501</v>
      </c>
      <c r="H171" s="169" t="s">
        <v>1300</v>
      </c>
      <c r="I171" s="1">
        <v>1</v>
      </c>
      <c r="J171" s="1" t="s">
        <v>303</v>
      </c>
      <c r="K171" s="315">
        <v>112</v>
      </c>
      <c r="L171" s="1">
        <f t="shared" si="170"/>
        <v>2</v>
      </c>
      <c r="M171" s="311">
        <v>110</v>
      </c>
      <c r="N171" s="1">
        <f t="shared" si="171"/>
        <v>3</v>
      </c>
      <c r="O171" s="308">
        <v>107</v>
      </c>
      <c r="P171" s="1">
        <f t="shared" si="172"/>
        <v>5</v>
      </c>
      <c r="Q171" s="301">
        <v>102</v>
      </c>
      <c r="R171" s="1">
        <f t="shared" si="178"/>
        <v>5</v>
      </c>
      <c r="S171" s="290">
        <v>97</v>
      </c>
      <c r="T171" s="1">
        <f t="shared" si="174"/>
        <v>5</v>
      </c>
      <c r="U171" s="282">
        <v>92</v>
      </c>
      <c r="V171" s="1">
        <f t="shared" si="175"/>
        <v>1</v>
      </c>
      <c r="W171" s="77">
        <v>91</v>
      </c>
      <c r="X171" s="1">
        <f t="shared" si="228"/>
        <v>7</v>
      </c>
      <c r="Y171" s="265">
        <v>84</v>
      </c>
      <c r="Z171" s="1">
        <f t="shared" si="149"/>
        <v>-3</v>
      </c>
      <c r="AA171" s="234">
        <v>87</v>
      </c>
      <c r="AB171" s="1">
        <f t="shared" si="150"/>
        <v>1</v>
      </c>
      <c r="AC171" s="227">
        <v>86</v>
      </c>
      <c r="AD171" s="1">
        <f t="shared" si="151"/>
        <v>1</v>
      </c>
      <c r="AE171" s="63">
        <v>85</v>
      </c>
      <c r="AF171" s="1">
        <f t="shared" si="223"/>
        <v>2</v>
      </c>
      <c r="AG171" s="206">
        <v>83</v>
      </c>
      <c r="AH171" s="1">
        <f t="shared" si="224"/>
        <v>2</v>
      </c>
      <c r="AI171" s="63">
        <v>81</v>
      </c>
      <c r="AJ171" s="1">
        <f t="shared" si="225"/>
        <v>3</v>
      </c>
      <c r="AK171" s="63">
        <v>78</v>
      </c>
      <c r="AL171" s="1">
        <f t="shared" si="152"/>
        <v>4</v>
      </c>
      <c r="AM171" s="63">
        <v>74</v>
      </c>
      <c r="AN171" s="1">
        <f t="shared" si="153"/>
        <v>8</v>
      </c>
      <c r="AO171" s="63">
        <v>66</v>
      </c>
      <c r="AP171" s="1">
        <f t="shared" si="230"/>
        <v>3</v>
      </c>
      <c r="AQ171" s="63">
        <v>63</v>
      </c>
      <c r="AR171" s="1">
        <f t="shared" si="180"/>
        <v>4</v>
      </c>
      <c r="AS171" s="63">
        <v>59</v>
      </c>
      <c r="AT171" s="1">
        <f t="shared" si="181"/>
        <v>3</v>
      </c>
      <c r="AU171" s="63">
        <v>56</v>
      </c>
      <c r="AV171" s="1">
        <f t="shared" si="99"/>
        <v>3</v>
      </c>
      <c r="AW171" s="94">
        <v>53</v>
      </c>
      <c r="AX171" s="1">
        <f t="shared" si="185"/>
        <v>2</v>
      </c>
      <c r="AY171" s="63">
        <v>51</v>
      </c>
      <c r="AZ171" s="1">
        <f t="shared" si="186"/>
        <v>4</v>
      </c>
      <c r="BA171" s="63">
        <v>47</v>
      </c>
      <c r="BB171" s="1">
        <f t="shared" si="164"/>
        <v>4</v>
      </c>
      <c r="BC171" s="77">
        <v>43</v>
      </c>
      <c r="BD171" s="1">
        <f t="shared" si="164"/>
        <v>2</v>
      </c>
      <c r="BE171" s="63">
        <v>41</v>
      </c>
      <c r="BF171" s="1">
        <f t="shared" si="164"/>
        <v>1</v>
      </c>
      <c r="BG171" s="1">
        <v>40</v>
      </c>
      <c r="BH171" s="1">
        <f t="shared" si="109"/>
        <v>0</v>
      </c>
      <c r="BI171" s="10">
        <v>40</v>
      </c>
      <c r="BJ171" s="1">
        <f t="shared" si="110"/>
        <v>4</v>
      </c>
      <c r="BK171" s="10">
        <v>36</v>
      </c>
      <c r="BL171" s="1">
        <f t="shared" si="187"/>
        <v>2</v>
      </c>
      <c r="BM171" s="10">
        <v>34</v>
      </c>
      <c r="BN171" s="1">
        <f t="shared" si="112"/>
        <v>8</v>
      </c>
      <c r="BO171" s="10">
        <v>26</v>
      </c>
      <c r="BP171" s="1">
        <f t="shared" si="112"/>
        <v>1</v>
      </c>
      <c r="BQ171" s="10">
        <v>25</v>
      </c>
      <c r="BR171" s="1">
        <f t="shared" si="229"/>
        <v>3</v>
      </c>
      <c r="BS171" s="10">
        <v>22</v>
      </c>
      <c r="BT171" s="1">
        <f t="shared" si="113"/>
        <v>2</v>
      </c>
      <c r="BU171" s="10">
        <v>20</v>
      </c>
      <c r="BV171" s="1">
        <f t="shared" si="113"/>
        <v>1</v>
      </c>
      <c r="BW171" s="1">
        <v>19</v>
      </c>
      <c r="BX171" s="3">
        <v>19</v>
      </c>
      <c r="BY171" s="3">
        <v>18</v>
      </c>
      <c r="BZ171" s="7"/>
      <c r="CA171" s="5">
        <f t="shared" si="195"/>
        <v>1</v>
      </c>
      <c r="CB171" s="2"/>
      <c r="CC171" s="2"/>
      <c r="CE171" t="s">
        <v>533</v>
      </c>
      <c r="CF171" s="1" t="s">
        <v>534</v>
      </c>
    </row>
    <row r="172" spans="1:84">
      <c r="A172" s="60">
        <f>(X172+Z172+AB172+AD172+AF172+AH172+AJ172+AL172+AN172+AP172+AR172+AT172+AV172+AX172+AZ172+BB172+BD172+BF172+BH172+BJ172+BL172+BN172+BP172+BR172+BT172+BV172)/((25*3)+1.5)</f>
        <v>1.4379084967320261</v>
      </c>
      <c r="B172" s="1" t="s">
        <v>839</v>
      </c>
      <c r="C172" s="1" t="s">
        <v>96</v>
      </c>
      <c r="D172" s="159">
        <v>36855</v>
      </c>
      <c r="E172" s="141"/>
      <c r="F172" s="158">
        <f t="shared" si="222"/>
        <v>6427</v>
      </c>
      <c r="H172" s="10" t="s">
        <v>1006</v>
      </c>
      <c r="I172" s="1">
        <v>1</v>
      </c>
      <c r="J172" s="1" t="s">
        <v>236</v>
      </c>
      <c r="K172" s="315">
        <v>241</v>
      </c>
      <c r="L172" s="1">
        <f t="shared" si="170"/>
        <v>1</v>
      </c>
      <c r="M172" s="311">
        <v>240</v>
      </c>
      <c r="N172" s="1">
        <f t="shared" si="171"/>
        <v>5</v>
      </c>
      <c r="O172" s="308">
        <v>235</v>
      </c>
      <c r="P172" s="1">
        <f t="shared" si="172"/>
        <v>1</v>
      </c>
      <c r="Q172" s="301">
        <v>234</v>
      </c>
      <c r="R172" s="1">
        <f t="shared" si="178"/>
        <v>9</v>
      </c>
      <c r="S172" s="290">
        <v>225</v>
      </c>
      <c r="T172" s="1">
        <f t="shared" si="174"/>
        <v>2</v>
      </c>
      <c r="U172" s="282">
        <v>223</v>
      </c>
      <c r="V172" s="1">
        <f t="shared" si="175"/>
        <v>1</v>
      </c>
      <c r="W172" s="77">
        <v>222</v>
      </c>
      <c r="X172" s="1">
        <f t="shared" si="228"/>
        <v>10</v>
      </c>
      <c r="Y172" s="265">
        <v>212</v>
      </c>
      <c r="Z172" s="1">
        <f t="shared" si="149"/>
        <v>3</v>
      </c>
      <c r="AA172" s="234">
        <v>209</v>
      </c>
      <c r="AB172" s="1">
        <f t="shared" si="150"/>
        <v>3</v>
      </c>
      <c r="AC172" s="227">
        <v>206</v>
      </c>
      <c r="AD172" s="1">
        <f t="shared" si="151"/>
        <v>2</v>
      </c>
      <c r="AE172" s="63">
        <v>204</v>
      </c>
      <c r="AF172" s="1">
        <f t="shared" si="223"/>
        <v>10</v>
      </c>
      <c r="AG172" s="206">
        <v>194</v>
      </c>
      <c r="AH172" s="1">
        <f t="shared" si="224"/>
        <v>1</v>
      </c>
      <c r="AI172" s="63">
        <v>193</v>
      </c>
      <c r="AJ172" s="1">
        <f t="shared" si="225"/>
        <v>2</v>
      </c>
      <c r="AK172" s="63">
        <v>191</v>
      </c>
      <c r="AL172" s="1">
        <f t="shared" si="152"/>
        <v>2</v>
      </c>
      <c r="AM172" s="63">
        <v>189</v>
      </c>
      <c r="AN172" s="1">
        <f t="shared" si="153"/>
        <v>14</v>
      </c>
      <c r="AO172" s="63">
        <v>175</v>
      </c>
      <c r="AP172" s="1">
        <f t="shared" si="230"/>
        <v>5</v>
      </c>
      <c r="AQ172" s="63">
        <v>170</v>
      </c>
      <c r="AR172" s="1">
        <f t="shared" si="180"/>
        <v>3</v>
      </c>
      <c r="AS172" s="63">
        <v>167</v>
      </c>
      <c r="AT172" s="1">
        <f t="shared" si="181"/>
        <v>1</v>
      </c>
      <c r="AU172" s="63">
        <v>166</v>
      </c>
      <c r="AV172" s="1">
        <f t="shared" si="99"/>
        <v>4</v>
      </c>
      <c r="AW172" s="94">
        <v>162</v>
      </c>
      <c r="AX172" s="1">
        <f t="shared" si="185"/>
        <v>6</v>
      </c>
      <c r="AY172" s="63">
        <v>156</v>
      </c>
      <c r="AZ172" s="1">
        <f t="shared" si="186"/>
        <v>3</v>
      </c>
      <c r="BA172" s="63">
        <v>153</v>
      </c>
      <c r="BB172" s="1">
        <f t="shared" si="164"/>
        <v>2</v>
      </c>
      <c r="BC172" s="77">
        <v>151</v>
      </c>
      <c r="BD172" s="1">
        <f t="shared" si="164"/>
        <v>3</v>
      </c>
      <c r="BE172" s="63">
        <v>148</v>
      </c>
      <c r="BF172" s="1">
        <f t="shared" si="164"/>
        <v>2</v>
      </c>
      <c r="BG172" s="1">
        <v>146</v>
      </c>
      <c r="BH172" s="1">
        <f t="shared" si="109"/>
        <v>7</v>
      </c>
      <c r="BI172" s="10">
        <v>139</v>
      </c>
      <c r="BJ172" s="1">
        <f t="shared" si="110"/>
        <v>3</v>
      </c>
      <c r="BK172" s="10">
        <v>136</v>
      </c>
      <c r="BL172" s="1">
        <f t="shared" si="187"/>
        <v>2</v>
      </c>
      <c r="BM172" s="10">
        <v>134</v>
      </c>
      <c r="BN172" s="1">
        <f t="shared" si="112"/>
        <v>7</v>
      </c>
      <c r="BO172" s="10">
        <v>127</v>
      </c>
      <c r="BP172" s="1">
        <f t="shared" si="112"/>
        <v>1</v>
      </c>
      <c r="BQ172" s="10">
        <v>126</v>
      </c>
      <c r="BR172" s="1">
        <f t="shared" si="229"/>
        <v>6</v>
      </c>
      <c r="BS172" s="10">
        <v>120</v>
      </c>
      <c r="BT172" s="1">
        <f t="shared" si="113"/>
        <v>3</v>
      </c>
      <c r="BU172" s="10">
        <v>117</v>
      </c>
      <c r="BV172" s="1">
        <f t="shared" si="113"/>
        <v>5</v>
      </c>
      <c r="BW172" s="1">
        <v>112</v>
      </c>
      <c r="BX172" s="3">
        <v>118</v>
      </c>
      <c r="BY172" s="3">
        <v>109</v>
      </c>
      <c r="BZ172" s="7"/>
      <c r="CA172" s="5">
        <f t="shared" si="195"/>
        <v>9</v>
      </c>
      <c r="CB172" s="2"/>
      <c r="CC172" s="2"/>
      <c r="CE172" t="s">
        <v>535</v>
      </c>
      <c r="CF172" s="1" t="s">
        <v>536</v>
      </c>
    </row>
    <row r="173" spans="1:84">
      <c r="A173" s="60">
        <f>(X173+Z173+AB173+AD173+AF173+AH173+AJ173+AL173+AN173+AP173+AR173+AT173+AV173+AX173+AZ173+BB173+BD173+BF173+BH173+BJ173+BL173+BN173+BP173+BR173+BT173+BV173)/((25*3)+1.5)</f>
        <v>0.31372549019607843</v>
      </c>
      <c r="B173" s="1" t="s">
        <v>840</v>
      </c>
      <c r="C173" s="1" t="s">
        <v>96</v>
      </c>
      <c r="D173" s="159">
        <v>38778</v>
      </c>
      <c r="E173" s="141"/>
      <c r="F173" s="158">
        <f t="shared" si="222"/>
        <v>4504</v>
      </c>
      <c r="H173" s="10" t="s">
        <v>1006</v>
      </c>
      <c r="I173" s="1">
        <v>1</v>
      </c>
      <c r="J173" s="1" t="s">
        <v>313</v>
      </c>
      <c r="K173" s="315">
        <v>39</v>
      </c>
      <c r="L173" s="1">
        <f t="shared" si="170"/>
        <v>1</v>
      </c>
      <c r="M173" s="311">
        <v>38</v>
      </c>
      <c r="N173" s="1">
        <f t="shared" si="171"/>
        <v>0</v>
      </c>
      <c r="O173" s="308">
        <v>38</v>
      </c>
      <c r="P173" s="1">
        <f t="shared" si="172"/>
        <v>0</v>
      </c>
      <c r="Q173" s="301">
        <v>38</v>
      </c>
      <c r="R173" s="1">
        <f t="shared" si="178"/>
        <v>0</v>
      </c>
      <c r="S173" s="290">
        <v>38</v>
      </c>
      <c r="T173" s="1">
        <f t="shared" si="174"/>
        <v>1</v>
      </c>
      <c r="U173" s="282">
        <v>37</v>
      </c>
      <c r="V173" s="1">
        <f t="shared" si="175"/>
        <v>0</v>
      </c>
      <c r="W173" s="77">
        <v>37</v>
      </c>
      <c r="X173" s="1">
        <f t="shared" si="228"/>
        <v>0</v>
      </c>
      <c r="Y173" s="265">
        <v>37</v>
      </c>
      <c r="Z173" s="1">
        <f t="shared" si="149"/>
        <v>1</v>
      </c>
      <c r="AA173" s="234">
        <v>36</v>
      </c>
      <c r="AB173" s="1">
        <f t="shared" si="150"/>
        <v>0</v>
      </c>
      <c r="AC173" s="227">
        <v>36</v>
      </c>
      <c r="AD173" s="1">
        <f t="shared" si="151"/>
        <v>1</v>
      </c>
      <c r="AE173" s="63">
        <v>35</v>
      </c>
      <c r="AF173" s="1">
        <f t="shared" si="223"/>
        <v>2</v>
      </c>
      <c r="AG173" s="206">
        <v>33</v>
      </c>
      <c r="AH173" s="1">
        <f t="shared" si="224"/>
        <v>0</v>
      </c>
      <c r="AI173" s="63">
        <v>33</v>
      </c>
      <c r="AJ173" s="1">
        <f t="shared" si="225"/>
        <v>0</v>
      </c>
      <c r="AK173" s="63">
        <v>33</v>
      </c>
      <c r="AL173" s="1">
        <f t="shared" si="152"/>
        <v>3</v>
      </c>
      <c r="AM173" s="63">
        <v>30</v>
      </c>
      <c r="AN173" s="1">
        <f t="shared" si="153"/>
        <v>8</v>
      </c>
      <c r="AO173" s="63">
        <v>22</v>
      </c>
      <c r="AP173" s="1">
        <f t="shared" si="230"/>
        <v>0</v>
      </c>
      <c r="AQ173" s="63">
        <v>22</v>
      </c>
      <c r="AR173" s="1">
        <f t="shared" si="180"/>
        <v>1</v>
      </c>
      <c r="AS173" s="63">
        <v>21</v>
      </c>
      <c r="AT173" s="1">
        <f t="shared" si="181"/>
        <v>0</v>
      </c>
      <c r="AU173" s="63">
        <v>21</v>
      </c>
      <c r="AV173" s="1">
        <f t="shared" si="99"/>
        <v>0</v>
      </c>
      <c r="AW173" s="94">
        <v>21</v>
      </c>
      <c r="AX173" s="1">
        <f t="shared" si="185"/>
        <v>0</v>
      </c>
      <c r="AY173" s="63">
        <v>21</v>
      </c>
      <c r="AZ173" s="1">
        <f t="shared" si="186"/>
        <v>1</v>
      </c>
      <c r="BA173" s="63">
        <v>20</v>
      </c>
      <c r="BB173" s="1">
        <f t="shared" si="164"/>
        <v>0</v>
      </c>
      <c r="BC173" s="77">
        <v>20</v>
      </c>
      <c r="BD173" s="1">
        <f t="shared" si="164"/>
        <v>0</v>
      </c>
      <c r="BE173" s="63">
        <v>20</v>
      </c>
      <c r="BF173" s="1">
        <f t="shared" si="164"/>
        <v>0</v>
      </c>
      <c r="BG173" s="1">
        <v>20</v>
      </c>
      <c r="BH173" s="1">
        <f t="shared" si="109"/>
        <v>0</v>
      </c>
      <c r="BI173" s="10">
        <v>20</v>
      </c>
      <c r="BJ173" s="1">
        <f t="shared" si="110"/>
        <v>4</v>
      </c>
      <c r="BK173" s="10">
        <v>16</v>
      </c>
      <c r="BL173" s="1">
        <f t="shared" si="187"/>
        <v>0</v>
      </c>
      <c r="BM173" s="10">
        <v>16</v>
      </c>
      <c r="BN173" s="1">
        <f t="shared" si="112"/>
        <v>0</v>
      </c>
      <c r="BO173" s="10">
        <v>16</v>
      </c>
      <c r="BP173" s="1">
        <f t="shared" si="112"/>
        <v>0</v>
      </c>
      <c r="BQ173" s="10">
        <v>16</v>
      </c>
      <c r="BR173" s="1">
        <f t="shared" si="229"/>
        <v>2</v>
      </c>
      <c r="BS173" s="10">
        <v>14</v>
      </c>
      <c r="BT173" s="1">
        <f t="shared" si="113"/>
        <v>0</v>
      </c>
      <c r="BU173" s="10">
        <v>14</v>
      </c>
      <c r="BV173" s="1">
        <f t="shared" si="113"/>
        <v>1</v>
      </c>
      <c r="BW173" s="1">
        <v>13</v>
      </c>
      <c r="BX173" s="3">
        <v>14</v>
      </c>
      <c r="BY173" s="3">
        <v>13</v>
      </c>
      <c r="BZ173" s="7"/>
      <c r="CA173" s="5">
        <f t="shared" si="195"/>
        <v>1</v>
      </c>
      <c r="CB173" s="2"/>
      <c r="CC173" s="2"/>
      <c r="CE173" t="s">
        <v>537</v>
      </c>
      <c r="CF173" s="1" t="s">
        <v>538</v>
      </c>
    </row>
    <row r="174" spans="1:84">
      <c r="B174" s="1" t="s">
        <v>801</v>
      </c>
      <c r="C174" s="1" t="s">
        <v>96</v>
      </c>
      <c r="D174" s="159">
        <v>43095</v>
      </c>
      <c r="E174" s="141"/>
      <c r="F174" s="158">
        <f t="shared" ref="F174" si="233">$B$1-D174</f>
        <v>187</v>
      </c>
      <c r="H174" s="10" t="s">
        <v>1006</v>
      </c>
      <c r="I174" s="1">
        <v>1</v>
      </c>
      <c r="J174" s="10" t="s">
        <v>321</v>
      </c>
      <c r="K174" s="315">
        <v>12</v>
      </c>
      <c r="L174" s="1">
        <f t="shared" si="170"/>
        <v>0</v>
      </c>
      <c r="M174" s="311">
        <v>12</v>
      </c>
      <c r="N174" s="1">
        <f t="shared" si="171"/>
        <v>12</v>
      </c>
      <c r="O174" s="308">
        <v>0</v>
      </c>
      <c r="P174" s="1">
        <f t="shared" si="172"/>
        <v>0</v>
      </c>
      <c r="Q174" s="289"/>
      <c r="R174" s="84"/>
      <c r="S174" s="84"/>
      <c r="T174" s="84"/>
      <c r="U174" s="84"/>
      <c r="V174" s="84"/>
      <c r="W174" s="84"/>
      <c r="X174" s="84"/>
      <c r="Y174" s="84"/>
      <c r="Z174" s="84"/>
      <c r="AA174" s="84"/>
      <c r="AB174" s="84"/>
      <c r="AC174" s="84"/>
      <c r="AD174" s="84"/>
      <c r="AE174" s="88"/>
      <c r="AF174" s="84"/>
      <c r="AG174" s="88"/>
      <c r="AH174" s="84"/>
      <c r="AI174" s="88"/>
      <c r="AJ174" s="84"/>
      <c r="AK174" s="88"/>
      <c r="AL174" s="84"/>
      <c r="AM174" s="88"/>
      <c r="AN174" s="84"/>
      <c r="AO174" s="88"/>
      <c r="AP174" s="84"/>
      <c r="AQ174" s="84"/>
      <c r="AR174" s="84"/>
      <c r="AS174" s="84"/>
      <c r="AT174" s="84"/>
      <c r="AU174" s="84"/>
      <c r="AV174" s="84"/>
      <c r="AW174" s="84"/>
      <c r="AX174" s="84"/>
      <c r="AY174" s="84"/>
      <c r="AZ174" s="84"/>
      <c r="BA174" s="84"/>
      <c r="BB174" s="84"/>
      <c r="BC174" s="91"/>
      <c r="BD174" s="84"/>
      <c r="BE174" s="84"/>
      <c r="BF174" s="84"/>
      <c r="BG174" s="84"/>
      <c r="BH174" s="84"/>
      <c r="BI174" s="84"/>
      <c r="BJ174" s="84"/>
      <c r="BK174" s="84"/>
      <c r="BL174" s="84"/>
      <c r="BM174" s="84"/>
      <c r="BN174" s="84"/>
      <c r="BO174" s="84"/>
      <c r="BP174" s="84"/>
      <c r="BQ174" s="84"/>
      <c r="BR174" s="84"/>
      <c r="BS174" s="84"/>
      <c r="BT174" s="84"/>
      <c r="BU174" s="84"/>
      <c r="BV174" s="84"/>
      <c r="BW174" s="84"/>
      <c r="BX174" s="89"/>
      <c r="BY174" s="89"/>
      <c r="BZ174" s="7"/>
      <c r="CA174" s="5"/>
      <c r="CB174" s="2"/>
      <c r="CC174" s="2"/>
      <c r="CE174"/>
    </row>
    <row r="175" spans="1:84">
      <c r="B175" s="1" t="s">
        <v>841</v>
      </c>
      <c r="C175" s="1" t="s">
        <v>100</v>
      </c>
      <c r="D175" s="157">
        <v>37012</v>
      </c>
      <c r="E175" s="157">
        <v>37165</v>
      </c>
      <c r="F175" s="165">
        <f>E175-D175</f>
        <v>153</v>
      </c>
      <c r="H175" s="87" t="s">
        <v>1006</v>
      </c>
      <c r="I175" s="8">
        <v>0</v>
      </c>
      <c r="J175" s="8" t="s">
        <v>1316</v>
      </c>
      <c r="K175" s="315">
        <v>1</v>
      </c>
      <c r="L175" s="1">
        <f t="shared" si="170"/>
        <v>0</v>
      </c>
      <c r="M175" s="311">
        <v>1</v>
      </c>
      <c r="N175" s="1">
        <f t="shared" si="171"/>
        <v>0</v>
      </c>
      <c r="O175" s="308">
        <v>1</v>
      </c>
      <c r="P175" s="1">
        <f t="shared" ref="P175:P204" si="234">O175-Q175</f>
        <v>0</v>
      </c>
      <c r="Q175" s="301">
        <v>1</v>
      </c>
      <c r="R175" s="1">
        <f t="shared" si="178"/>
        <v>0</v>
      </c>
      <c r="S175" s="290">
        <v>1</v>
      </c>
      <c r="T175" s="1">
        <f t="shared" si="174"/>
        <v>0</v>
      </c>
      <c r="U175" s="282">
        <v>1</v>
      </c>
      <c r="V175" s="1">
        <f t="shared" si="175"/>
        <v>0</v>
      </c>
      <c r="W175" s="77">
        <v>1</v>
      </c>
      <c r="X175" s="1">
        <f t="shared" si="228"/>
        <v>0</v>
      </c>
      <c r="Y175" s="265">
        <v>1</v>
      </c>
      <c r="Z175" s="1">
        <f t="shared" si="149"/>
        <v>0</v>
      </c>
      <c r="AA175" s="234">
        <v>1</v>
      </c>
      <c r="AB175" s="1">
        <f t="shared" si="150"/>
        <v>0</v>
      </c>
      <c r="AC175" s="227">
        <v>1</v>
      </c>
      <c r="AD175" s="1">
        <f t="shared" si="151"/>
        <v>0</v>
      </c>
      <c r="AE175" s="63">
        <v>1</v>
      </c>
      <c r="AF175" s="1">
        <f t="shared" si="223"/>
        <v>0</v>
      </c>
      <c r="AG175" s="206">
        <v>1</v>
      </c>
      <c r="AH175" s="1">
        <f t="shared" si="224"/>
        <v>0</v>
      </c>
      <c r="AI175" s="63">
        <v>1</v>
      </c>
      <c r="AJ175" s="1">
        <f t="shared" si="225"/>
        <v>0</v>
      </c>
      <c r="AK175" s="63">
        <v>1</v>
      </c>
      <c r="AL175" s="1">
        <f t="shared" si="152"/>
        <v>0</v>
      </c>
      <c r="AM175" s="63">
        <v>1</v>
      </c>
      <c r="AN175" s="1">
        <f t="shared" si="153"/>
        <v>0</v>
      </c>
      <c r="AO175" s="63">
        <v>1</v>
      </c>
      <c r="AP175" s="1">
        <f t="shared" si="230"/>
        <v>0</v>
      </c>
      <c r="AQ175" s="63">
        <v>1</v>
      </c>
      <c r="AR175" s="1">
        <f t="shared" si="180"/>
        <v>0</v>
      </c>
      <c r="AS175" s="63">
        <v>1</v>
      </c>
      <c r="AT175" s="1">
        <f t="shared" si="181"/>
        <v>0</v>
      </c>
      <c r="AU175" s="63">
        <v>1</v>
      </c>
      <c r="AV175" s="1">
        <f t="shared" ref="AV175:AV252" si="235">AU175-AW175</f>
        <v>0</v>
      </c>
      <c r="AW175" s="94">
        <v>1</v>
      </c>
      <c r="AX175" s="1">
        <f t="shared" si="185"/>
        <v>0</v>
      </c>
      <c r="AY175" s="63">
        <v>1</v>
      </c>
      <c r="AZ175" s="1">
        <f t="shared" si="186"/>
        <v>0</v>
      </c>
      <c r="BA175" s="63">
        <v>1</v>
      </c>
      <c r="BB175" s="1">
        <f t="shared" si="164"/>
        <v>0</v>
      </c>
      <c r="BC175" s="77">
        <v>1</v>
      </c>
      <c r="BD175" s="1">
        <f t="shared" si="164"/>
        <v>0</v>
      </c>
      <c r="BE175" s="63">
        <v>1</v>
      </c>
      <c r="BF175" s="1">
        <f t="shared" si="164"/>
        <v>0</v>
      </c>
      <c r="BG175" s="1">
        <v>1</v>
      </c>
      <c r="BH175" s="1">
        <f t="shared" si="109"/>
        <v>0</v>
      </c>
      <c r="BI175" s="10">
        <v>1</v>
      </c>
      <c r="BJ175" s="1">
        <f t="shared" si="110"/>
        <v>0</v>
      </c>
      <c r="BK175" s="10">
        <v>1</v>
      </c>
      <c r="BL175" s="1">
        <f t="shared" si="187"/>
        <v>0</v>
      </c>
      <c r="BM175" s="10">
        <v>1</v>
      </c>
      <c r="BN175" s="1">
        <f t="shared" si="112"/>
        <v>0</v>
      </c>
      <c r="BO175" s="10">
        <v>1</v>
      </c>
      <c r="BP175" s="1">
        <f t="shared" si="112"/>
        <v>0</v>
      </c>
      <c r="BQ175" s="10">
        <v>1</v>
      </c>
      <c r="BR175" s="1">
        <f t="shared" si="229"/>
        <v>0</v>
      </c>
      <c r="BS175" s="10">
        <v>1</v>
      </c>
      <c r="BT175" s="1">
        <f t="shared" si="113"/>
        <v>0</v>
      </c>
      <c r="BU175" s="10">
        <v>1</v>
      </c>
      <c r="BV175" s="1">
        <f t="shared" si="113"/>
        <v>0</v>
      </c>
      <c r="BW175" s="1">
        <v>1</v>
      </c>
      <c r="BX175" s="3">
        <v>1</v>
      </c>
      <c r="BY175" s="3">
        <v>1</v>
      </c>
      <c r="BZ175" s="7"/>
      <c r="CA175" s="5">
        <f t="shared" si="195"/>
        <v>0</v>
      </c>
      <c r="CB175" s="2"/>
      <c r="CC175" s="2"/>
      <c r="CE175" t="s">
        <v>539</v>
      </c>
      <c r="CF175" s="1" t="s">
        <v>540</v>
      </c>
    </row>
    <row r="176" spans="1:84">
      <c r="A176" s="60">
        <f>(X176+Z176+AB176+AD176+AF176+AH176+AJ176+AL176+AN176+AP176+AR176+AT176+AV176+AX176+AZ176+BB176+BD176+BF176+BH176+BJ176+BL176+BN176+BP176+BR176+BT176+BV176)/((25*3)+1.5)</f>
        <v>2.3529411764705883</v>
      </c>
      <c r="B176" s="1" t="s">
        <v>842</v>
      </c>
      <c r="C176" s="1" t="s">
        <v>96</v>
      </c>
      <c r="D176" s="159">
        <v>36781</v>
      </c>
      <c r="E176" s="141"/>
      <c r="F176" s="158">
        <f>$B$1-D176</f>
        <v>6501</v>
      </c>
      <c r="H176" s="138" t="s">
        <v>1007</v>
      </c>
      <c r="I176" s="1">
        <v>1</v>
      </c>
      <c r="J176" s="1" t="s">
        <v>186</v>
      </c>
      <c r="K176" s="315">
        <v>507</v>
      </c>
      <c r="L176" s="1">
        <f t="shared" si="170"/>
        <v>5</v>
      </c>
      <c r="M176" s="311">
        <v>502</v>
      </c>
      <c r="N176" s="1">
        <f t="shared" si="171"/>
        <v>5</v>
      </c>
      <c r="O176" s="308">
        <v>497</v>
      </c>
      <c r="P176" s="1">
        <f t="shared" si="234"/>
        <v>7</v>
      </c>
      <c r="Q176" s="301">
        <v>490</v>
      </c>
      <c r="R176" s="1">
        <f t="shared" si="178"/>
        <v>14</v>
      </c>
      <c r="S176" s="290">
        <v>476</v>
      </c>
      <c r="T176" s="1">
        <f t="shared" si="174"/>
        <v>7</v>
      </c>
      <c r="U176" s="282">
        <v>469</v>
      </c>
      <c r="V176" s="1">
        <f t="shared" si="175"/>
        <v>3</v>
      </c>
      <c r="W176" s="77">
        <v>466</v>
      </c>
      <c r="X176" s="1">
        <f t="shared" si="228"/>
        <v>1</v>
      </c>
      <c r="Y176" s="265">
        <v>465</v>
      </c>
      <c r="Z176" s="1">
        <f t="shared" si="149"/>
        <v>9</v>
      </c>
      <c r="AA176" s="234">
        <v>456</v>
      </c>
      <c r="AB176" s="1">
        <f t="shared" si="150"/>
        <v>10</v>
      </c>
      <c r="AC176" s="227">
        <v>446</v>
      </c>
      <c r="AD176" s="1">
        <f t="shared" si="151"/>
        <v>11</v>
      </c>
      <c r="AE176" s="63">
        <v>435</v>
      </c>
      <c r="AF176" s="1">
        <f t="shared" si="223"/>
        <v>10</v>
      </c>
      <c r="AG176" s="206">
        <v>425</v>
      </c>
      <c r="AH176" s="1">
        <f t="shared" si="224"/>
        <v>5</v>
      </c>
      <c r="AI176" s="63">
        <v>420</v>
      </c>
      <c r="AJ176" s="1">
        <f t="shared" si="225"/>
        <v>13</v>
      </c>
      <c r="AK176" s="63">
        <v>407</v>
      </c>
      <c r="AL176" s="1">
        <f t="shared" si="152"/>
        <v>9</v>
      </c>
      <c r="AM176" s="63">
        <v>398</v>
      </c>
      <c r="AN176" s="1">
        <f t="shared" si="153"/>
        <v>6</v>
      </c>
      <c r="AO176" s="63">
        <v>392</v>
      </c>
      <c r="AP176" s="1">
        <f t="shared" si="230"/>
        <v>13</v>
      </c>
      <c r="AQ176" s="63">
        <v>379</v>
      </c>
      <c r="AR176" s="1">
        <f t="shared" si="180"/>
        <v>3</v>
      </c>
      <c r="AS176" s="63">
        <v>376</v>
      </c>
      <c r="AT176" s="1">
        <f t="shared" si="181"/>
        <v>9</v>
      </c>
      <c r="AU176" s="63">
        <v>367</v>
      </c>
      <c r="AV176" s="1">
        <f t="shared" si="235"/>
        <v>1</v>
      </c>
      <c r="AW176" s="94">
        <v>366</v>
      </c>
      <c r="AX176" s="1">
        <f t="shared" si="185"/>
        <v>7</v>
      </c>
      <c r="AY176" s="63">
        <v>359</v>
      </c>
      <c r="AZ176" s="1">
        <f t="shared" si="186"/>
        <v>7</v>
      </c>
      <c r="BA176" s="63">
        <v>352</v>
      </c>
      <c r="BB176" s="1">
        <f t="shared" si="164"/>
        <v>6</v>
      </c>
      <c r="BC176" s="77">
        <v>346</v>
      </c>
      <c r="BD176" s="1">
        <f t="shared" si="164"/>
        <v>0</v>
      </c>
      <c r="BE176" s="63">
        <v>346</v>
      </c>
      <c r="BF176" s="1">
        <f t="shared" si="164"/>
        <v>8</v>
      </c>
      <c r="BG176" s="1">
        <v>338</v>
      </c>
      <c r="BH176" s="1">
        <f t="shared" si="109"/>
        <v>12</v>
      </c>
      <c r="BI176" s="10">
        <v>326</v>
      </c>
      <c r="BJ176" s="1">
        <f t="shared" si="110"/>
        <v>4</v>
      </c>
      <c r="BK176" s="10">
        <v>322</v>
      </c>
      <c r="BL176" s="1">
        <f t="shared" si="187"/>
        <v>3</v>
      </c>
      <c r="BM176" s="10">
        <v>319</v>
      </c>
      <c r="BN176" s="1">
        <f t="shared" si="112"/>
        <v>2</v>
      </c>
      <c r="BO176" s="10">
        <v>317</v>
      </c>
      <c r="BP176" s="1">
        <f t="shared" si="112"/>
        <v>11</v>
      </c>
      <c r="BQ176" s="10">
        <v>306</v>
      </c>
      <c r="BR176" s="1">
        <f t="shared" si="229"/>
        <v>12</v>
      </c>
      <c r="BS176" s="10">
        <v>294</v>
      </c>
      <c r="BT176" s="1">
        <f t="shared" si="113"/>
        <v>1</v>
      </c>
      <c r="BU176" s="10">
        <v>293</v>
      </c>
      <c r="BV176" s="1">
        <f t="shared" si="113"/>
        <v>7</v>
      </c>
      <c r="BW176" s="1">
        <v>286</v>
      </c>
      <c r="BX176" s="3">
        <v>290</v>
      </c>
      <c r="BY176" s="3">
        <v>285</v>
      </c>
      <c r="BZ176" s="7"/>
      <c r="CA176" s="5">
        <f t="shared" si="195"/>
        <v>5</v>
      </c>
      <c r="CB176" s="2"/>
      <c r="CC176" s="2"/>
      <c r="CE176" t="s">
        <v>541</v>
      </c>
      <c r="CF176" s="1" t="s">
        <v>542</v>
      </c>
    </row>
    <row r="177" spans="1:84">
      <c r="B177" s="1" t="s">
        <v>843</v>
      </c>
      <c r="C177" s="1" t="s">
        <v>100</v>
      </c>
      <c r="D177" s="166">
        <v>37456</v>
      </c>
      <c r="E177" s="166">
        <v>38928</v>
      </c>
      <c r="F177" s="165">
        <f>E177-D177</f>
        <v>1472</v>
      </c>
      <c r="H177" s="87"/>
      <c r="I177" s="8">
        <v>0</v>
      </c>
      <c r="J177" s="8" t="s">
        <v>281</v>
      </c>
      <c r="K177" s="315">
        <v>38</v>
      </c>
      <c r="L177" s="1">
        <f t="shared" si="170"/>
        <v>0</v>
      </c>
      <c r="M177" s="311">
        <v>38</v>
      </c>
      <c r="N177" s="1">
        <f t="shared" si="171"/>
        <v>0</v>
      </c>
      <c r="O177" s="308">
        <v>38</v>
      </c>
      <c r="P177" s="1">
        <f t="shared" si="234"/>
        <v>0</v>
      </c>
      <c r="Q177" s="301">
        <v>38</v>
      </c>
      <c r="R177" s="1">
        <f t="shared" si="178"/>
        <v>0</v>
      </c>
      <c r="S177" s="290">
        <v>38</v>
      </c>
      <c r="T177" s="1">
        <f t="shared" si="174"/>
        <v>0</v>
      </c>
      <c r="U177" s="282">
        <v>38</v>
      </c>
      <c r="V177" s="1">
        <f t="shared" si="175"/>
        <v>0</v>
      </c>
      <c r="W177" s="77">
        <v>38</v>
      </c>
      <c r="X177" s="1">
        <f t="shared" si="228"/>
        <v>0</v>
      </c>
      <c r="Y177" s="265">
        <v>38</v>
      </c>
      <c r="Z177" s="1">
        <f t="shared" si="149"/>
        <v>0</v>
      </c>
      <c r="AA177" s="234">
        <v>38</v>
      </c>
      <c r="AB177" s="1">
        <f t="shared" si="150"/>
        <v>0</v>
      </c>
      <c r="AC177" s="227">
        <v>38</v>
      </c>
      <c r="AD177" s="1">
        <f t="shared" si="151"/>
        <v>0</v>
      </c>
      <c r="AE177" s="63">
        <v>38</v>
      </c>
      <c r="AF177" s="1">
        <f t="shared" si="223"/>
        <v>0</v>
      </c>
      <c r="AG177" s="206">
        <v>38</v>
      </c>
      <c r="AH177" s="1">
        <f t="shared" si="224"/>
        <v>0</v>
      </c>
      <c r="AI177" s="63">
        <v>38</v>
      </c>
      <c r="AJ177" s="1">
        <f t="shared" si="225"/>
        <v>0</v>
      </c>
      <c r="AK177" s="63">
        <v>38</v>
      </c>
      <c r="AL177" s="1">
        <f t="shared" si="152"/>
        <v>0</v>
      </c>
      <c r="AM177" s="63">
        <v>38</v>
      </c>
      <c r="AN177" s="1">
        <f t="shared" si="153"/>
        <v>0</v>
      </c>
      <c r="AO177" s="63">
        <v>38</v>
      </c>
      <c r="AP177" s="1">
        <f t="shared" si="230"/>
        <v>0</v>
      </c>
      <c r="AQ177" s="63">
        <v>38</v>
      </c>
      <c r="AR177" s="1">
        <f t="shared" si="180"/>
        <v>0</v>
      </c>
      <c r="AS177" s="63">
        <v>38</v>
      </c>
      <c r="AT177" s="1">
        <f t="shared" si="181"/>
        <v>0</v>
      </c>
      <c r="AU177" s="63">
        <v>38</v>
      </c>
      <c r="AV177" s="1">
        <f t="shared" si="235"/>
        <v>0</v>
      </c>
      <c r="AW177" s="94">
        <v>38</v>
      </c>
      <c r="AX177" s="1">
        <f t="shared" si="185"/>
        <v>0</v>
      </c>
      <c r="AY177" s="63">
        <v>38</v>
      </c>
      <c r="AZ177" s="1">
        <f t="shared" si="186"/>
        <v>0</v>
      </c>
      <c r="BA177" s="63">
        <v>38</v>
      </c>
      <c r="BB177" s="1">
        <f t="shared" si="164"/>
        <v>1</v>
      </c>
      <c r="BC177" s="77">
        <v>37</v>
      </c>
      <c r="BD177" s="1">
        <f t="shared" si="164"/>
        <v>0</v>
      </c>
      <c r="BE177" s="63">
        <v>37</v>
      </c>
      <c r="BF177" s="1">
        <f t="shared" si="164"/>
        <v>0</v>
      </c>
      <c r="BG177" s="1">
        <v>37</v>
      </c>
      <c r="BH177" s="1">
        <f t="shared" si="109"/>
        <v>0</v>
      </c>
      <c r="BI177" s="10">
        <v>37</v>
      </c>
      <c r="BJ177" s="1">
        <f t="shared" si="110"/>
        <v>0</v>
      </c>
      <c r="BK177" s="10">
        <v>37</v>
      </c>
      <c r="BL177" s="1">
        <f t="shared" si="187"/>
        <v>0</v>
      </c>
      <c r="BM177" s="10">
        <v>37</v>
      </c>
      <c r="BN177" s="1">
        <f t="shared" si="112"/>
        <v>0</v>
      </c>
      <c r="BO177" s="10">
        <v>37</v>
      </c>
      <c r="BP177" s="1">
        <f t="shared" si="112"/>
        <v>0</v>
      </c>
      <c r="BQ177" s="10">
        <v>37</v>
      </c>
      <c r="BR177" s="1">
        <f t="shared" si="229"/>
        <v>0</v>
      </c>
      <c r="BS177" s="10">
        <v>37</v>
      </c>
      <c r="BT177" s="1">
        <f t="shared" si="113"/>
        <v>1</v>
      </c>
      <c r="BU177" s="10">
        <v>36</v>
      </c>
      <c r="BV177" s="1">
        <f t="shared" si="113"/>
        <v>5</v>
      </c>
      <c r="BW177" s="10">
        <v>31</v>
      </c>
      <c r="BX177" s="3">
        <v>36</v>
      </c>
      <c r="BY177" s="3">
        <v>36</v>
      </c>
      <c r="BZ177" s="7"/>
      <c r="CA177" s="5">
        <f t="shared" si="195"/>
        <v>0</v>
      </c>
      <c r="CB177" s="2"/>
      <c r="CC177" s="2"/>
      <c r="CE177" t="s">
        <v>543</v>
      </c>
      <c r="CF177" s="1" t="s">
        <v>544</v>
      </c>
    </row>
    <row r="178" spans="1:84">
      <c r="A178" s="60">
        <f>(X178+Z178+AB178+AD178+AF178+AH178+AJ178+AL178+AN178+AP178+AR178+AT178+AV178+AX178+AZ178+BB178+BD178+BF178+BH178+BJ178+BL178+BN178+BP178+BR178+BT178+BV178)/((25*3)+1.5)</f>
        <v>0.6797385620915033</v>
      </c>
      <c r="B178" s="1" t="s">
        <v>844</v>
      </c>
      <c r="C178" s="1" t="s">
        <v>96</v>
      </c>
      <c r="D178" s="159">
        <v>40116</v>
      </c>
      <c r="E178" s="141"/>
      <c r="F178" s="158">
        <f t="shared" ref="F178:F183" si="236">$B$1-D178</f>
        <v>3166</v>
      </c>
      <c r="H178" s="169" t="s">
        <v>1300</v>
      </c>
      <c r="I178" s="1">
        <v>1</v>
      </c>
      <c r="J178" s="1" t="s">
        <v>315</v>
      </c>
      <c r="K178" s="315">
        <v>77</v>
      </c>
      <c r="L178" s="1">
        <f t="shared" si="170"/>
        <v>1</v>
      </c>
      <c r="M178" s="311">
        <v>76</v>
      </c>
      <c r="N178" s="1">
        <f t="shared" si="171"/>
        <v>7</v>
      </c>
      <c r="O178" s="308">
        <v>69</v>
      </c>
      <c r="P178" s="1">
        <f t="shared" si="234"/>
        <v>3</v>
      </c>
      <c r="Q178" s="301">
        <v>66</v>
      </c>
      <c r="R178" s="1">
        <f t="shared" si="178"/>
        <v>0</v>
      </c>
      <c r="S178" s="290">
        <v>66</v>
      </c>
      <c r="T178" s="1">
        <f t="shared" si="174"/>
        <v>1</v>
      </c>
      <c r="U178" s="282">
        <v>65</v>
      </c>
      <c r="V178" s="1">
        <f t="shared" si="175"/>
        <v>1</v>
      </c>
      <c r="W178" s="77">
        <v>64</v>
      </c>
      <c r="X178" s="1">
        <f t="shared" si="228"/>
        <v>3</v>
      </c>
      <c r="Y178" s="265">
        <v>61</v>
      </c>
      <c r="Z178" s="1">
        <f t="shared" si="149"/>
        <v>4</v>
      </c>
      <c r="AA178" s="234">
        <v>57</v>
      </c>
      <c r="AB178" s="1">
        <f t="shared" si="150"/>
        <v>0</v>
      </c>
      <c r="AC178" s="227">
        <v>57</v>
      </c>
      <c r="AD178" s="1">
        <f t="shared" si="151"/>
        <v>4</v>
      </c>
      <c r="AE178" s="63">
        <v>53</v>
      </c>
      <c r="AF178" s="1">
        <f t="shared" si="223"/>
        <v>5</v>
      </c>
      <c r="AG178" s="206">
        <v>48</v>
      </c>
      <c r="AH178" s="1">
        <f t="shared" si="224"/>
        <v>0</v>
      </c>
      <c r="AI178" s="63">
        <v>48</v>
      </c>
      <c r="AJ178" s="1">
        <f t="shared" si="225"/>
        <v>2</v>
      </c>
      <c r="AK178" s="63">
        <v>46</v>
      </c>
      <c r="AL178" s="1">
        <f t="shared" si="152"/>
        <v>2</v>
      </c>
      <c r="AM178" s="63">
        <v>44</v>
      </c>
      <c r="AN178" s="1">
        <f t="shared" si="153"/>
        <v>4</v>
      </c>
      <c r="AO178" s="63">
        <v>40</v>
      </c>
      <c r="AP178" s="1">
        <f t="shared" si="230"/>
        <v>0</v>
      </c>
      <c r="AQ178" s="63">
        <v>40</v>
      </c>
      <c r="AR178" s="1">
        <f t="shared" si="180"/>
        <v>2</v>
      </c>
      <c r="AS178" s="63">
        <v>38</v>
      </c>
      <c r="AT178" s="1">
        <f t="shared" si="181"/>
        <v>1</v>
      </c>
      <c r="AU178" s="63">
        <v>37</v>
      </c>
      <c r="AV178" s="1">
        <f t="shared" si="235"/>
        <v>3</v>
      </c>
      <c r="AW178" s="94">
        <v>34</v>
      </c>
      <c r="AX178" s="1">
        <f t="shared" si="185"/>
        <v>2</v>
      </c>
      <c r="AY178" s="63">
        <v>32</v>
      </c>
      <c r="AZ178" s="1">
        <f t="shared" si="186"/>
        <v>4</v>
      </c>
      <c r="BA178" s="63">
        <v>28</v>
      </c>
      <c r="BB178" s="1">
        <f t="shared" si="164"/>
        <v>2</v>
      </c>
      <c r="BC178" s="77">
        <v>26</v>
      </c>
      <c r="BD178" s="1">
        <f t="shared" si="164"/>
        <v>3</v>
      </c>
      <c r="BE178" s="63">
        <v>23</v>
      </c>
      <c r="BF178" s="1">
        <f t="shared" si="164"/>
        <v>1</v>
      </c>
      <c r="BG178" s="1">
        <v>22</v>
      </c>
      <c r="BH178" s="1">
        <f t="shared" si="109"/>
        <v>0</v>
      </c>
      <c r="BI178" s="10">
        <v>22</v>
      </c>
      <c r="BJ178" s="1">
        <f t="shared" si="110"/>
        <v>4</v>
      </c>
      <c r="BK178" s="10">
        <v>18</v>
      </c>
      <c r="BL178" s="1">
        <f t="shared" si="187"/>
        <v>2</v>
      </c>
      <c r="BM178" s="10">
        <v>16</v>
      </c>
      <c r="BN178" s="1">
        <f t="shared" si="112"/>
        <v>2</v>
      </c>
      <c r="BO178" s="10">
        <v>14</v>
      </c>
      <c r="BP178" s="1">
        <f t="shared" si="112"/>
        <v>0</v>
      </c>
      <c r="BQ178" s="10">
        <v>14</v>
      </c>
      <c r="BR178" s="1">
        <f t="shared" si="229"/>
        <v>0</v>
      </c>
      <c r="BS178" s="10">
        <v>14</v>
      </c>
      <c r="BT178" s="1">
        <f t="shared" si="113"/>
        <v>2</v>
      </c>
      <c r="BU178" s="10">
        <v>12</v>
      </c>
      <c r="BV178" s="1">
        <f t="shared" si="113"/>
        <v>0</v>
      </c>
      <c r="BW178" s="1">
        <v>12</v>
      </c>
      <c r="BX178" s="3">
        <v>12</v>
      </c>
      <c r="BY178" s="3">
        <v>12</v>
      </c>
      <c r="BZ178" s="7"/>
      <c r="CA178" s="5">
        <f t="shared" si="195"/>
        <v>0</v>
      </c>
      <c r="CB178" s="2"/>
      <c r="CC178" s="2"/>
      <c r="CE178" t="s">
        <v>545</v>
      </c>
      <c r="CF178" s="1" t="s">
        <v>546</v>
      </c>
    </row>
    <row r="179" spans="1:84">
      <c r="A179" s="60">
        <f>(X179+Z179+AB179+AD179+AF179+AH179+AJ179+AL179+AN179+AP179+AR179+AT179+AV179+AX179+AZ179+BB179+BD179+BF179+BH179+BJ179+BL179+BN179+BP179+BR179+BT179+BV179)/((25*3)+1.5)</f>
        <v>0.31372549019607843</v>
      </c>
      <c r="B179" s="1" t="s">
        <v>845</v>
      </c>
      <c r="C179" s="1" t="s">
        <v>96</v>
      </c>
      <c r="D179" s="159">
        <v>39048</v>
      </c>
      <c r="E179" s="141"/>
      <c r="F179" s="158">
        <f t="shared" si="236"/>
        <v>4234</v>
      </c>
      <c r="H179" s="1" t="s">
        <v>1006</v>
      </c>
      <c r="I179" s="1">
        <v>1</v>
      </c>
      <c r="J179" s="1" t="s">
        <v>288</v>
      </c>
      <c r="K179" s="315">
        <v>56</v>
      </c>
      <c r="L179" s="1">
        <f t="shared" si="170"/>
        <v>0</v>
      </c>
      <c r="M179" s="311">
        <v>56</v>
      </c>
      <c r="N179" s="1">
        <f t="shared" si="171"/>
        <v>0</v>
      </c>
      <c r="O179" s="308">
        <v>56</v>
      </c>
      <c r="P179" s="1">
        <f t="shared" si="234"/>
        <v>0</v>
      </c>
      <c r="Q179" s="301">
        <v>56</v>
      </c>
      <c r="R179" s="1">
        <f t="shared" si="178"/>
        <v>0</v>
      </c>
      <c r="S179" s="290">
        <v>56</v>
      </c>
      <c r="T179" s="1">
        <f t="shared" si="174"/>
        <v>0</v>
      </c>
      <c r="U179" s="282">
        <v>56</v>
      </c>
      <c r="V179" s="1">
        <f t="shared" si="175"/>
        <v>1</v>
      </c>
      <c r="W179" s="77">
        <v>55</v>
      </c>
      <c r="X179" s="1">
        <f t="shared" si="228"/>
        <v>1</v>
      </c>
      <c r="Y179" s="265">
        <v>54</v>
      </c>
      <c r="Z179" s="1">
        <f t="shared" si="149"/>
        <v>0</v>
      </c>
      <c r="AA179" s="234">
        <v>54</v>
      </c>
      <c r="AB179" s="1">
        <f t="shared" si="150"/>
        <v>0</v>
      </c>
      <c r="AC179" s="227">
        <v>54</v>
      </c>
      <c r="AD179" s="1">
        <f t="shared" si="151"/>
        <v>0</v>
      </c>
      <c r="AE179" s="63">
        <v>54</v>
      </c>
      <c r="AF179" s="1">
        <f t="shared" si="223"/>
        <v>0</v>
      </c>
      <c r="AG179" s="206">
        <v>54</v>
      </c>
      <c r="AH179" s="1">
        <f t="shared" si="224"/>
        <v>0</v>
      </c>
      <c r="AI179" s="63">
        <v>54</v>
      </c>
      <c r="AJ179" s="1">
        <f t="shared" si="225"/>
        <v>0</v>
      </c>
      <c r="AK179" s="63">
        <v>54</v>
      </c>
      <c r="AL179" s="1">
        <f t="shared" si="152"/>
        <v>0</v>
      </c>
      <c r="AM179" s="63">
        <v>54</v>
      </c>
      <c r="AN179" s="1">
        <f t="shared" si="153"/>
        <v>3</v>
      </c>
      <c r="AO179" s="63">
        <v>51</v>
      </c>
      <c r="AP179" s="1">
        <f t="shared" si="230"/>
        <v>0</v>
      </c>
      <c r="AQ179" s="63">
        <v>51</v>
      </c>
      <c r="AR179" s="1">
        <f t="shared" si="180"/>
        <v>0</v>
      </c>
      <c r="AS179" s="63">
        <v>51</v>
      </c>
      <c r="AT179" s="1">
        <f t="shared" si="181"/>
        <v>0</v>
      </c>
      <c r="AU179" s="63">
        <v>51</v>
      </c>
      <c r="AV179" s="1">
        <f t="shared" si="235"/>
        <v>2</v>
      </c>
      <c r="AW179" s="94">
        <v>49</v>
      </c>
      <c r="AX179" s="1">
        <f t="shared" si="185"/>
        <v>1</v>
      </c>
      <c r="AY179" s="63">
        <v>48</v>
      </c>
      <c r="AZ179" s="1">
        <f t="shared" si="186"/>
        <v>2</v>
      </c>
      <c r="BA179" s="63">
        <v>46</v>
      </c>
      <c r="BB179" s="1">
        <f t="shared" si="164"/>
        <v>7</v>
      </c>
      <c r="BC179" s="77">
        <v>39</v>
      </c>
      <c r="BD179" s="1">
        <f t="shared" si="164"/>
        <v>0</v>
      </c>
      <c r="BE179" s="63">
        <v>39</v>
      </c>
      <c r="BF179" s="1">
        <f t="shared" si="164"/>
        <v>0</v>
      </c>
      <c r="BG179" s="1">
        <v>39</v>
      </c>
      <c r="BH179" s="1">
        <f t="shared" si="109"/>
        <v>2</v>
      </c>
      <c r="BI179" s="10">
        <v>37</v>
      </c>
      <c r="BJ179" s="1">
        <f t="shared" si="110"/>
        <v>1</v>
      </c>
      <c r="BK179" s="10">
        <v>36</v>
      </c>
      <c r="BL179" s="1">
        <f t="shared" si="187"/>
        <v>2</v>
      </c>
      <c r="BM179" s="10">
        <v>34</v>
      </c>
      <c r="BN179" s="1">
        <f t="shared" si="112"/>
        <v>0</v>
      </c>
      <c r="BO179" s="10">
        <v>34</v>
      </c>
      <c r="BP179" s="1">
        <f t="shared" si="112"/>
        <v>0</v>
      </c>
      <c r="BQ179" s="10">
        <v>34</v>
      </c>
      <c r="BR179" s="1">
        <f t="shared" si="229"/>
        <v>2</v>
      </c>
      <c r="BS179" s="10">
        <v>32</v>
      </c>
      <c r="BT179" s="1">
        <f t="shared" si="113"/>
        <v>1</v>
      </c>
      <c r="BU179" s="10">
        <v>31</v>
      </c>
      <c r="BV179" s="1">
        <f t="shared" si="113"/>
        <v>0</v>
      </c>
      <c r="BW179" s="1">
        <v>31</v>
      </c>
      <c r="BX179" s="3">
        <v>32</v>
      </c>
      <c r="BY179" s="3">
        <v>31</v>
      </c>
      <c r="BZ179" s="7"/>
      <c r="CA179" s="5">
        <f t="shared" si="195"/>
        <v>1</v>
      </c>
      <c r="CB179" s="2"/>
      <c r="CC179" s="2"/>
      <c r="CE179" t="s">
        <v>547</v>
      </c>
      <c r="CF179" s="1" t="s">
        <v>548</v>
      </c>
    </row>
    <row r="180" spans="1:84">
      <c r="B180" s="1" t="s">
        <v>845</v>
      </c>
      <c r="C180" s="61" t="s">
        <v>100</v>
      </c>
      <c r="D180" s="166">
        <v>41973</v>
      </c>
      <c r="E180" s="300">
        <v>42997</v>
      </c>
      <c r="F180" s="165">
        <f t="shared" si="236"/>
        <v>1309</v>
      </c>
      <c r="G180" s="92"/>
      <c r="H180" s="288" t="s">
        <v>1006</v>
      </c>
      <c r="I180" s="87">
        <v>0</v>
      </c>
      <c r="J180" s="155" t="s">
        <v>989</v>
      </c>
      <c r="K180" s="315">
        <v>31</v>
      </c>
      <c r="L180" s="1">
        <f t="shared" si="170"/>
        <v>0</v>
      </c>
      <c r="M180" s="311">
        <v>31</v>
      </c>
      <c r="N180" s="1">
        <f t="shared" si="171"/>
        <v>0</v>
      </c>
      <c r="O180" s="308">
        <v>31</v>
      </c>
      <c r="P180" s="1">
        <f t="shared" si="234"/>
        <v>0</v>
      </c>
      <c r="Q180" s="301">
        <v>31</v>
      </c>
      <c r="R180" s="1">
        <f t="shared" si="178"/>
        <v>0</v>
      </c>
      <c r="S180" s="290">
        <v>31</v>
      </c>
      <c r="T180" s="1">
        <f t="shared" si="174"/>
        <v>1</v>
      </c>
      <c r="U180" s="282">
        <v>30</v>
      </c>
      <c r="V180" s="1">
        <f t="shared" si="175"/>
        <v>0</v>
      </c>
      <c r="W180" s="77">
        <v>30</v>
      </c>
      <c r="X180" s="1">
        <f t="shared" si="228"/>
        <v>6</v>
      </c>
      <c r="Y180" s="265">
        <v>24</v>
      </c>
      <c r="Z180" s="1">
        <f t="shared" si="149"/>
        <v>3</v>
      </c>
      <c r="AA180" s="234">
        <v>21</v>
      </c>
      <c r="AB180" s="1">
        <f t="shared" si="150"/>
        <v>0</v>
      </c>
      <c r="AC180" s="227">
        <v>21</v>
      </c>
      <c r="AD180" s="1">
        <f t="shared" si="151"/>
        <v>0</v>
      </c>
      <c r="AE180" s="63">
        <v>21</v>
      </c>
      <c r="AF180" s="1">
        <f t="shared" si="223"/>
        <v>2</v>
      </c>
      <c r="AG180" s="206">
        <v>19</v>
      </c>
      <c r="AH180" s="1">
        <f t="shared" si="224"/>
        <v>0</v>
      </c>
      <c r="AI180" s="63">
        <v>19</v>
      </c>
      <c r="AJ180" s="1">
        <f t="shared" si="225"/>
        <v>7</v>
      </c>
      <c r="AK180" s="63">
        <v>12</v>
      </c>
      <c r="AL180" s="1">
        <f t="shared" si="152"/>
        <v>2</v>
      </c>
      <c r="AM180" s="63">
        <v>10</v>
      </c>
      <c r="AN180" s="1">
        <f t="shared" si="153"/>
        <v>9</v>
      </c>
      <c r="AO180" s="63">
        <v>1</v>
      </c>
      <c r="AP180" s="84"/>
      <c r="AQ180" s="88"/>
      <c r="AR180" s="84"/>
      <c r="AS180" s="88"/>
      <c r="AT180" s="84"/>
      <c r="AU180" s="88"/>
      <c r="AV180" s="84"/>
      <c r="AW180" s="98"/>
      <c r="AX180" s="84"/>
      <c r="AY180" s="88"/>
      <c r="AZ180" s="84"/>
      <c r="BA180" s="88"/>
      <c r="BB180" s="84"/>
      <c r="BC180" s="83"/>
      <c r="BD180" s="84"/>
      <c r="BE180" s="88"/>
      <c r="BF180" s="84"/>
      <c r="BG180" s="84"/>
      <c r="BH180" s="84"/>
      <c r="BI180" s="84"/>
      <c r="BJ180" s="84"/>
      <c r="BK180" s="84"/>
      <c r="BL180" s="84"/>
      <c r="BM180" s="84"/>
      <c r="BN180" s="84"/>
      <c r="BO180" s="84"/>
      <c r="BP180" s="84"/>
      <c r="BQ180" s="84"/>
      <c r="BR180" s="84"/>
      <c r="BS180" s="84"/>
      <c r="BT180" s="84"/>
      <c r="BU180" s="84"/>
      <c r="BV180" s="84"/>
      <c r="BW180" s="84"/>
      <c r="BX180" s="89"/>
      <c r="BY180" s="89"/>
      <c r="BZ180" s="7"/>
      <c r="CA180" s="5"/>
      <c r="CB180" s="2"/>
      <c r="CC180" s="2"/>
      <c r="CE180"/>
    </row>
    <row r="181" spans="1:84">
      <c r="B181" s="1" t="s">
        <v>846</v>
      </c>
      <c r="C181" s="1" t="s">
        <v>100</v>
      </c>
      <c r="D181" s="166">
        <v>33077</v>
      </c>
      <c r="E181" s="166">
        <v>42735</v>
      </c>
      <c r="F181" s="165">
        <f>E181-D181</f>
        <v>9658</v>
      </c>
      <c r="H181" s="87" t="s">
        <v>1007</v>
      </c>
      <c r="I181" s="87">
        <v>0</v>
      </c>
      <c r="J181" s="87" t="s">
        <v>136</v>
      </c>
      <c r="K181" s="315">
        <v>770</v>
      </c>
      <c r="L181" s="1">
        <f t="shared" si="170"/>
        <v>0</v>
      </c>
      <c r="M181" s="311">
        <v>770</v>
      </c>
      <c r="N181" s="1">
        <f t="shared" si="171"/>
        <v>0</v>
      </c>
      <c r="O181" s="308">
        <v>770</v>
      </c>
      <c r="P181" s="1">
        <f t="shared" si="234"/>
        <v>0</v>
      </c>
      <c r="Q181" s="301">
        <v>770</v>
      </c>
      <c r="R181" s="1">
        <f t="shared" si="178"/>
        <v>0</v>
      </c>
      <c r="S181" s="290">
        <v>770</v>
      </c>
      <c r="T181" s="1">
        <f t="shared" si="174"/>
        <v>1</v>
      </c>
      <c r="U181" s="282">
        <v>769</v>
      </c>
      <c r="V181" s="1">
        <f t="shared" si="175"/>
        <v>7</v>
      </c>
      <c r="W181" s="77">
        <v>762</v>
      </c>
      <c r="X181" s="1">
        <f t="shared" si="228"/>
        <v>4</v>
      </c>
      <c r="Y181" s="265">
        <v>758</v>
      </c>
      <c r="Z181" s="1">
        <f t="shared" si="149"/>
        <v>7</v>
      </c>
      <c r="AA181" s="234">
        <v>751</v>
      </c>
      <c r="AB181" s="1">
        <f t="shared" si="150"/>
        <v>13</v>
      </c>
      <c r="AC181" s="227">
        <v>738</v>
      </c>
      <c r="AD181" s="1">
        <f t="shared" si="151"/>
        <v>10</v>
      </c>
      <c r="AE181" s="63">
        <v>728</v>
      </c>
      <c r="AF181" s="1">
        <f t="shared" si="223"/>
        <v>4</v>
      </c>
      <c r="AG181" s="206">
        <v>724</v>
      </c>
      <c r="AH181" s="1">
        <f t="shared" si="224"/>
        <v>11</v>
      </c>
      <c r="AI181" s="63">
        <v>713</v>
      </c>
      <c r="AJ181" s="1">
        <f t="shared" si="225"/>
        <v>10</v>
      </c>
      <c r="AK181" s="63">
        <v>703</v>
      </c>
      <c r="AL181" s="1">
        <f t="shared" si="152"/>
        <v>9</v>
      </c>
      <c r="AM181" s="63">
        <v>694</v>
      </c>
      <c r="AN181" s="1">
        <f t="shared" ref="AN181:AN258" si="237">AM181-AO181</f>
        <v>14</v>
      </c>
      <c r="AO181" s="63">
        <v>680</v>
      </c>
      <c r="AP181" s="1">
        <f t="shared" si="230"/>
        <v>8</v>
      </c>
      <c r="AQ181" s="63">
        <v>672</v>
      </c>
      <c r="AR181" s="1">
        <f t="shared" si="180"/>
        <v>4</v>
      </c>
      <c r="AS181" s="63">
        <v>668</v>
      </c>
      <c r="AT181" s="1">
        <f t="shared" si="181"/>
        <v>3</v>
      </c>
      <c r="AU181" s="63">
        <v>665</v>
      </c>
      <c r="AV181" s="1">
        <f t="shared" si="235"/>
        <v>11</v>
      </c>
      <c r="AW181" s="94">
        <v>654</v>
      </c>
      <c r="AX181" s="1">
        <f t="shared" si="185"/>
        <v>10</v>
      </c>
      <c r="AY181" s="63">
        <v>644</v>
      </c>
      <c r="AZ181" s="1">
        <f t="shared" si="186"/>
        <v>13</v>
      </c>
      <c r="BA181" s="63">
        <v>631</v>
      </c>
      <c r="BB181" s="1">
        <f t="shared" si="164"/>
        <v>11</v>
      </c>
      <c r="BC181" s="77">
        <v>620</v>
      </c>
      <c r="BD181" s="1">
        <f t="shared" si="164"/>
        <v>3</v>
      </c>
      <c r="BE181" s="63">
        <v>617</v>
      </c>
      <c r="BF181" s="1">
        <f t="shared" si="164"/>
        <v>5</v>
      </c>
      <c r="BG181" s="1">
        <v>612</v>
      </c>
      <c r="BH181" s="1">
        <f t="shared" si="109"/>
        <v>11</v>
      </c>
      <c r="BI181" s="10">
        <v>601</v>
      </c>
      <c r="BJ181" s="1">
        <f t="shared" si="110"/>
        <v>9</v>
      </c>
      <c r="BK181" s="10">
        <v>592</v>
      </c>
      <c r="BL181" s="1">
        <f t="shared" si="187"/>
        <v>13</v>
      </c>
      <c r="BM181" s="10">
        <v>579</v>
      </c>
      <c r="BN181" s="1">
        <f t="shared" si="112"/>
        <v>10</v>
      </c>
      <c r="BO181" s="10">
        <v>569</v>
      </c>
      <c r="BP181" s="1">
        <f t="shared" si="112"/>
        <v>31</v>
      </c>
      <c r="BQ181" s="10">
        <v>538</v>
      </c>
      <c r="BR181" s="1">
        <f t="shared" si="229"/>
        <v>6</v>
      </c>
      <c r="BS181" s="10">
        <v>532</v>
      </c>
      <c r="BT181" s="1">
        <f t="shared" si="113"/>
        <v>9</v>
      </c>
      <c r="BU181" s="10">
        <v>523</v>
      </c>
      <c r="BV181" s="1">
        <f t="shared" si="113"/>
        <v>7</v>
      </c>
      <c r="BW181" s="1">
        <v>516</v>
      </c>
      <c r="BX181" s="3">
        <v>523</v>
      </c>
      <c r="BY181" s="3">
        <v>501</v>
      </c>
      <c r="BZ181" s="7"/>
      <c r="CA181" s="5">
        <f t="shared" si="195"/>
        <v>22</v>
      </c>
      <c r="CB181" s="2"/>
      <c r="CC181" s="2"/>
      <c r="CE181" t="s">
        <v>549</v>
      </c>
      <c r="CF181" s="1" t="s">
        <v>550</v>
      </c>
    </row>
    <row r="182" spans="1:84">
      <c r="A182" s="112">
        <f>(AL182+AN182+AP182+AR182+AT182+AV182+AX182+AZ182+BB182+BD182+BF182+BH182+BJ182+BL182+BN182+BP182+BR182+BT182+BV182)/((18*3))</f>
        <v>0.77777777777777779</v>
      </c>
      <c r="B182" s="1" t="s">
        <v>847</v>
      </c>
      <c r="C182" s="1" t="s">
        <v>96</v>
      </c>
      <c r="D182" s="159">
        <v>42643</v>
      </c>
      <c r="E182" s="159"/>
      <c r="F182" s="158">
        <f t="shared" si="236"/>
        <v>639</v>
      </c>
      <c r="H182" s="92" t="s">
        <v>1006</v>
      </c>
      <c r="I182" s="10">
        <v>1</v>
      </c>
      <c r="J182" s="10" t="s">
        <v>763</v>
      </c>
      <c r="K182" s="315">
        <v>54</v>
      </c>
      <c r="L182" s="1">
        <f t="shared" si="170"/>
        <v>1</v>
      </c>
      <c r="M182" s="311">
        <v>53</v>
      </c>
      <c r="N182" s="1">
        <f t="shared" si="171"/>
        <v>1</v>
      </c>
      <c r="O182" s="308">
        <v>52</v>
      </c>
      <c r="P182" s="1">
        <f t="shared" si="234"/>
        <v>0</v>
      </c>
      <c r="Q182" s="301">
        <v>52</v>
      </c>
      <c r="R182" s="1">
        <f t="shared" si="178"/>
        <v>2</v>
      </c>
      <c r="S182" s="290">
        <v>50</v>
      </c>
      <c r="T182" s="1">
        <f t="shared" si="174"/>
        <v>0</v>
      </c>
      <c r="U182" s="282">
        <v>50</v>
      </c>
      <c r="V182" s="1">
        <f t="shared" si="175"/>
        <v>2</v>
      </c>
      <c r="W182" s="77">
        <v>48</v>
      </c>
      <c r="X182" s="1">
        <f t="shared" si="228"/>
        <v>1</v>
      </c>
      <c r="Y182" s="265">
        <v>47</v>
      </c>
      <c r="Z182" s="1">
        <f t="shared" si="149"/>
        <v>0</v>
      </c>
      <c r="AA182" s="234">
        <v>47</v>
      </c>
      <c r="AB182" s="1">
        <f t="shared" si="150"/>
        <v>1</v>
      </c>
      <c r="AC182" s="227">
        <v>46</v>
      </c>
      <c r="AD182" s="1">
        <f t="shared" si="151"/>
        <v>0</v>
      </c>
      <c r="AE182" s="63">
        <v>46</v>
      </c>
      <c r="AF182" s="1">
        <f t="shared" si="223"/>
        <v>2</v>
      </c>
      <c r="AG182" s="206">
        <v>44</v>
      </c>
      <c r="AH182" s="1">
        <f t="shared" si="224"/>
        <v>0</v>
      </c>
      <c r="AI182" s="63">
        <v>44</v>
      </c>
      <c r="AJ182" s="1">
        <f t="shared" si="225"/>
        <v>2</v>
      </c>
      <c r="AK182" s="63">
        <v>42</v>
      </c>
      <c r="AL182" s="1">
        <f t="shared" si="152"/>
        <v>3</v>
      </c>
      <c r="AM182" s="63">
        <v>39</v>
      </c>
      <c r="AN182" s="1">
        <f t="shared" si="237"/>
        <v>3</v>
      </c>
      <c r="AO182" s="63">
        <v>36</v>
      </c>
      <c r="AP182" s="1">
        <f t="shared" si="230"/>
        <v>3</v>
      </c>
      <c r="AQ182" s="63">
        <v>33</v>
      </c>
      <c r="AR182" s="1">
        <f t="shared" si="180"/>
        <v>0</v>
      </c>
      <c r="AS182" s="63">
        <v>33</v>
      </c>
      <c r="AT182" s="1">
        <f t="shared" si="181"/>
        <v>0</v>
      </c>
      <c r="AU182" s="63">
        <v>33</v>
      </c>
      <c r="AV182" s="1">
        <f t="shared" si="235"/>
        <v>3</v>
      </c>
      <c r="AW182" s="94">
        <v>30</v>
      </c>
      <c r="AX182" s="1">
        <f t="shared" si="185"/>
        <v>5</v>
      </c>
      <c r="AY182" s="63">
        <v>25</v>
      </c>
      <c r="AZ182" s="1">
        <f t="shared" si="186"/>
        <v>1</v>
      </c>
      <c r="BA182" s="63">
        <v>24</v>
      </c>
      <c r="BB182" s="1">
        <f t="shared" si="164"/>
        <v>1</v>
      </c>
      <c r="BC182" s="77">
        <v>23</v>
      </c>
      <c r="BD182" s="1">
        <f t="shared" si="164"/>
        <v>1</v>
      </c>
      <c r="BE182" s="63">
        <v>22</v>
      </c>
      <c r="BF182" s="1">
        <f t="shared" si="164"/>
        <v>0</v>
      </c>
      <c r="BG182" s="1">
        <v>22</v>
      </c>
      <c r="BH182" s="1">
        <f t="shared" si="109"/>
        <v>1</v>
      </c>
      <c r="BI182" s="10">
        <v>21</v>
      </c>
      <c r="BJ182" s="1">
        <f t="shared" si="110"/>
        <v>3</v>
      </c>
      <c r="BK182" s="10">
        <v>18</v>
      </c>
      <c r="BL182" s="1">
        <f t="shared" si="187"/>
        <v>1</v>
      </c>
      <c r="BM182" s="10">
        <v>17</v>
      </c>
      <c r="BN182" s="1">
        <f t="shared" si="112"/>
        <v>3</v>
      </c>
      <c r="BO182" s="10">
        <v>14</v>
      </c>
      <c r="BP182" s="1">
        <f t="shared" si="112"/>
        <v>1</v>
      </c>
      <c r="BQ182" s="10">
        <v>13</v>
      </c>
      <c r="BR182" s="10">
        <f t="shared" si="229"/>
        <v>3</v>
      </c>
      <c r="BS182" s="10">
        <v>10</v>
      </c>
      <c r="BT182" s="10">
        <f t="shared" si="113"/>
        <v>9</v>
      </c>
      <c r="BU182" s="10">
        <v>1</v>
      </c>
      <c r="BV182" s="1">
        <f t="shared" si="113"/>
        <v>1</v>
      </c>
      <c r="BW182" s="38">
        <v>0</v>
      </c>
      <c r="BX182" s="43"/>
      <c r="BY182" s="43"/>
      <c r="BZ182" s="7"/>
      <c r="CA182" s="5"/>
      <c r="CB182" s="2"/>
      <c r="CC182" s="2"/>
      <c r="CE182"/>
    </row>
    <row r="183" spans="1:84">
      <c r="A183" s="112">
        <f>(AL183+AN183+AP183+AR183+AT183+AV183+AX183+AZ183+BB183+BD183+BF183+BH183+BJ183+BL183)/((13*3))</f>
        <v>1.6153846153846154</v>
      </c>
      <c r="B183" s="1" t="s">
        <v>65</v>
      </c>
      <c r="C183" s="1" t="s">
        <v>96</v>
      </c>
      <c r="D183" s="159">
        <v>41302</v>
      </c>
      <c r="E183" s="141"/>
      <c r="F183" s="158">
        <f t="shared" si="236"/>
        <v>1980</v>
      </c>
      <c r="H183" s="93" t="s">
        <v>1006</v>
      </c>
      <c r="I183" s="1">
        <v>1</v>
      </c>
      <c r="J183" s="10" t="s">
        <v>66</v>
      </c>
      <c r="K183" s="315">
        <v>94</v>
      </c>
      <c r="L183" s="1">
        <f t="shared" si="170"/>
        <v>9</v>
      </c>
      <c r="M183" s="311">
        <v>85</v>
      </c>
      <c r="N183" s="1">
        <f t="shared" si="171"/>
        <v>4</v>
      </c>
      <c r="O183" s="308">
        <v>81</v>
      </c>
      <c r="P183" s="1">
        <f t="shared" si="234"/>
        <v>0</v>
      </c>
      <c r="Q183" s="301">
        <v>81</v>
      </c>
      <c r="R183" s="1">
        <f t="shared" si="178"/>
        <v>3</v>
      </c>
      <c r="S183" s="290">
        <v>78</v>
      </c>
      <c r="T183" s="1">
        <f t="shared" si="174"/>
        <v>1</v>
      </c>
      <c r="U183" s="282">
        <v>77</v>
      </c>
      <c r="V183" s="1">
        <f t="shared" si="175"/>
        <v>4</v>
      </c>
      <c r="W183" s="77">
        <v>73</v>
      </c>
      <c r="X183" s="1">
        <f t="shared" si="228"/>
        <v>2</v>
      </c>
      <c r="Y183" s="265">
        <v>71</v>
      </c>
      <c r="Z183" s="1">
        <f t="shared" si="149"/>
        <v>3</v>
      </c>
      <c r="AA183" s="234">
        <v>68</v>
      </c>
      <c r="AB183" s="1">
        <f t="shared" si="150"/>
        <v>1</v>
      </c>
      <c r="AC183" s="227">
        <v>67</v>
      </c>
      <c r="AD183" s="1">
        <f t="shared" si="151"/>
        <v>0</v>
      </c>
      <c r="AE183" s="63">
        <v>67</v>
      </c>
      <c r="AF183" s="1">
        <f t="shared" si="223"/>
        <v>2</v>
      </c>
      <c r="AG183" s="206">
        <v>65</v>
      </c>
      <c r="AH183" s="1">
        <f t="shared" si="224"/>
        <v>0</v>
      </c>
      <c r="AI183" s="63">
        <v>65</v>
      </c>
      <c r="AJ183" s="1">
        <f t="shared" si="225"/>
        <v>2</v>
      </c>
      <c r="AK183" s="63">
        <v>63</v>
      </c>
      <c r="AL183" s="1">
        <f t="shared" si="152"/>
        <v>9</v>
      </c>
      <c r="AM183" s="63">
        <v>54</v>
      </c>
      <c r="AN183" s="1">
        <f t="shared" si="237"/>
        <v>4</v>
      </c>
      <c r="AO183" s="63">
        <v>50</v>
      </c>
      <c r="AP183" s="1">
        <f t="shared" si="230"/>
        <v>17</v>
      </c>
      <c r="AQ183" s="63">
        <v>33</v>
      </c>
      <c r="AR183" s="1">
        <f t="shared" si="180"/>
        <v>1</v>
      </c>
      <c r="AS183" s="63">
        <v>32</v>
      </c>
      <c r="AT183" s="1">
        <f t="shared" si="181"/>
        <v>0</v>
      </c>
      <c r="AU183" s="63">
        <v>32</v>
      </c>
      <c r="AV183" s="1">
        <f t="shared" si="235"/>
        <v>4</v>
      </c>
      <c r="AW183" s="94">
        <v>28</v>
      </c>
      <c r="AX183" s="1">
        <f t="shared" si="185"/>
        <v>2</v>
      </c>
      <c r="AY183" s="63">
        <v>26</v>
      </c>
      <c r="AZ183" s="1">
        <f t="shared" si="186"/>
        <v>6</v>
      </c>
      <c r="BA183" s="63">
        <v>20</v>
      </c>
      <c r="BB183" s="1">
        <f t="shared" si="164"/>
        <v>4</v>
      </c>
      <c r="BC183" s="77">
        <v>16</v>
      </c>
      <c r="BD183" s="1">
        <f t="shared" si="164"/>
        <v>2</v>
      </c>
      <c r="BE183" s="63">
        <v>14</v>
      </c>
      <c r="BF183" s="1">
        <f t="shared" si="164"/>
        <v>0</v>
      </c>
      <c r="BG183" s="1">
        <v>14</v>
      </c>
      <c r="BH183" s="1">
        <f t="shared" si="109"/>
        <v>1</v>
      </c>
      <c r="BI183" s="10">
        <v>13</v>
      </c>
      <c r="BJ183" s="1">
        <f t="shared" si="110"/>
        <v>5</v>
      </c>
      <c r="BK183" s="10">
        <v>8</v>
      </c>
      <c r="BL183" s="1">
        <f t="shared" si="187"/>
        <v>8</v>
      </c>
      <c r="BM183" s="38">
        <v>0</v>
      </c>
      <c r="BN183" s="38"/>
      <c r="BO183" s="38"/>
      <c r="BP183" s="38"/>
      <c r="BQ183" s="38"/>
      <c r="BR183" s="38"/>
      <c r="BS183" s="38"/>
      <c r="BT183" s="38"/>
      <c r="BU183" s="38"/>
      <c r="BV183" s="38"/>
      <c r="BW183" s="38"/>
      <c r="BX183" s="43"/>
      <c r="BY183" s="43"/>
      <c r="BZ183" s="7"/>
      <c r="CA183" s="5"/>
      <c r="CB183" s="2"/>
      <c r="CC183" s="2"/>
      <c r="CE183"/>
    </row>
    <row r="184" spans="1:84">
      <c r="B184" s="1" t="s">
        <v>848</v>
      </c>
      <c r="C184" s="1" t="s">
        <v>100</v>
      </c>
      <c r="D184" s="166">
        <v>34992</v>
      </c>
      <c r="E184" s="166">
        <v>39376</v>
      </c>
      <c r="F184" s="165">
        <f>E184-D184</f>
        <v>4384</v>
      </c>
      <c r="H184" s="155" t="s">
        <v>1007</v>
      </c>
      <c r="I184" s="8">
        <v>0</v>
      </c>
      <c r="J184" s="8" t="s">
        <v>194</v>
      </c>
      <c r="K184" s="315">
        <v>264</v>
      </c>
      <c r="L184" s="1">
        <f t="shared" si="170"/>
        <v>0</v>
      </c>
      <c r="M184" s="311">
        <v>264</v>
      </c>
      <c r="N184" s="1">
        <f t="shared" si="171"/>
        <v>0</v>
      </c>
      <c r="O184" s="308">
        <v>264</v>
      </c>
      <c r="P184" s="1">
        <f t="shared" si="234"/>
        <v>0</v>
      </c>
      <c r="Q184" s="301">
        <v>264</v>
      </c>
      <c r="R184" s="1">
        <f t="shared" si="178"/>
        <v>1</v>
      </c>
      <c r="S184" s="290">
        <v>263</v>
      </c>
      <c r="T184" s="1">
        <f t="shared" si="174"/>
        <v>0</v>
      </c>
      <c r="U184" s="282">
        <v>263</v>
      </c>
      <c r="V184" s="1">
        <f t="shared" si="175"/>
        <v>0</v>
      </c>
      <c r="W184" s="77">
        <v>263</v>
      </c>
      <c r="X184" s="1">
        <f t="shared" si="228"/>
        <v>0</v>
      </c>
      <c r="Y184" s="265">
        <v>263</v>
      </c>
      <c r="Z184" s="1">
        <f t="shared" si="149"/>
        <v>0</v>
      </c>
      <c r="AA184" s="234">
        <v>263</v>
      </c>
      <c r="AB184" s="1">
        <f t="shared" si="150"/>
        <v>0</v>
      </c>
      <c r="AC184" s="227">
        <v>263</v>
      </c>
      <c r="AD184" s="1">
        <f t="shared" si="151"/>
        <v>0</v>
      </c>
      <c r="AE184" s="63">
        <v>263</v>
      </c>
      <c r="AF184" s="1">
        <f t="shared" si="223"/>
        <v>1</v>
      </c>
      <c r="AG184" s="206">
        <v>262</v>
      </c>
      <c r="AH184" s="1">
        <f t="shared" si="224"/>
        <v>0</v>
      </c>
      <c r="AI184" s="63">
        <v>262</v>
      </c>
      <c r="AJ184" s="1">
        <f t="shared" si="225"/>
        <v>0</v>
      </c>
      <c r="AK184" s="63">
        <v>262</v>
      </c>
      <c r="AL184" s="1">
        <f t="shared" si="152"/>
        <v>1</v>
      </c>
      <c r="AM184" s="63">
        <v>261</v>
      </c>
      <c r="AN184" s="1">
        <f t="shared" si="237"/>
        <v>0</v>
      </c>
      <c r="AO184" s="63">
        <v>261</v>
      </c>
      <c r="AP184" s="1">
        <f t="shared" si="230"/>
        <v>0</v>
      </c>
      <c r="AQ184" s="63">
        <v>261</v>
      </c>
      <c r="AR184" s="1">
        <f t="shared" si="180"/>
        <v>0</v>
      </c>
      <c r="AS184" s="63">
        <v>261</v>
      </c>
      <c r="AT184" s="1">
        <f t="shared" si="181"/>
        <v>0</v>
      </c>
      <c r="AU184" s="63">
        <v>261</v>
      </c>
      <c r="AV184" s="1">
        <f t="shared" si="235"/>
        <v>-1</v>
      </c>
      <c r="AW184" s="94">
        <v>262</v>
      </c>
      <c r="AX184" s="1">
        <f t="shared" si="185"/>
        <v>0</v>
      </c>
      <c r="AY184" s="63">
        <v>262</v>
      </c>
      <c r="AZ184" s="1">
        <f t="shared" si="186"/>
        <v>-3</v>
      </c>
      <c r="BA184" s="63">
        <v>265</v>
      </c>
      <c r="BB184" s="1">
        <f t="shared" si="164"/>
        <v>0</v>
      </c>
      <c r="BC184" s="77">
        <v>265</v>
      </c>
      <c r="BD184" s="1">
        <f t="shared" si="164"/>
        <v>0</v>
      </c>
      <c r="BE184" s="63">
        <v>265</v>
      </c>
      <c r="BF184" s="1">
        <f t="shared" si="164"/>
        <v>0</v>
      </c>
      <c r="BG184" s="1">
        <v>265</v>
      </c>
      <c r="BH184" s="1">
        <f t="shared" si="109"/>
        <v>0</v>
      </c>
      <c r="BI184" s="10">
        <v>265</v>
      </c>
      <c r="BJ184" s="1">
        <f t="shared" si="110"/>
        <v>0</v>
      </c>
      <c r="BK184" s="10">
        <v>265</v>
      </c>
      <c r="BL184" s="1">
        <f t="shared" si="187"/>
        <v>1</v>
      </c>
      <c r="BM184" s="10">
        <v>264</v>
      </c>
      <c r="BN184" s="1">
        <f t="shared" si="112"/>
        <v>0</v>
      </c>
      <c r="BO184" s="10">
        <v>264</v>
      </c>
      <c r="BP184" s="1">
        <f t="shared" si="112"/>
        <v>1</v>
      </c>
      <c r="BQ184" s="10">
        <v>263</v>
      </c>
      <c r="BR184" s="1">
        <f t="shared" ref="BR184:BR195" si="238">BQ184-BS184</f>
        <v>2</v>
      </c>
      <c r="BS184" s="10">
        <v>261</v>
      </c>
      <c r="BT184" s="1">
        <f t="shared" si="113"/>
        <v>0</v>
      </c>
      <c r="BU184" s="10">
        <v>261</v>
      </c>
      <c r="BV184" s="1">
        <f t="shared" si="113"/>
        <v>2</v>
      </c>
      <c r="BW184" s="1">
        <v>259</v>
      </c>
      <c r="BX184" s="3">
        <v>265</v>
      </c>
      <c r="BY184" s="3">
        <v>253</v>
      </c>
      <c r="BZ184" s="7"/>
      <c r="CA184" s="5">
        <f t="shared" ref="CA184:CA248" si="239">BX184-BY184+BZ184</f>
        <v>12</v>
      </c>
      <c r="CB184" s="2"/>
      <c r="CC184" s="2"/>
      <c r="CE184" t="s">
        <v>551</v>
      </c>
      <c r="CF184" s="1" t="s">
        <v>552</v>
      </c>
    </row>
    <row r="185" spans="1:84">
      <c r="A185" s="60">
        <f>(X185+Z185+AB185+AD185+AF185+AH185+AJ185+AL185+AN185+AP185+AR185+AT185+AV185+AX185+AZ185+BB185+BD185+BF185+BH185+BJ185+BL185+BN185+BP185+BR185+BT185+BV185)/((25*3)+1.5)</f>
        <v>2.8888888888888888</v>
      </c>
      <c r="B185" s="1" t="s">
        <v>849</v>
      </c>
      <c r="C185" s="1" t="s">
        <v>96</v>
      </c>
      <c r="D185" s="159">
        <v>41823</v>
      </c>
      <c r="E185" s="141"/>
      <c r="F185" s="158">
        <f>$B$1-D185</f>
        <v>1459</v>
      </c>
      <c r="H185" s="138" t="s">
        <v>1007</v>
      </c>
      <c r="I185" s="1">
        <v>1</v>
      </c>
      <c r="J185" s="1" t="s">
        <v>157</v>
      </c>
      <c r="K185" s="315">
        <v>642</v>
      </c>
      <c r="L185" s="1">
        <f t="shared" si="170"/>
        <v>4</v>
      </c>
      <c r="M185" s="311">
        <v>638</v>
      </c>
      <c r="N185" s="1">
        <f t="shared" si="171"/>
        <v>8</v>
      </c>
      <c r="O185" s="308">
        <v>630</v>
      </c>
      <c r="P185" s="1">
        <f t="shared" si="234"/>
        <v>2</v>
      </c>
      <c r="Q185" s="301">
        <v>628</v>
      </c>
      <c r="R185" s="1">
        <f t="shared" si="178"/>
        <v>17</v>
      </c>
      <c r="S185" s="290">
        <v>611</v>
      </c>
      <c r="T185" s="1">
        <f t="shared" si="174"/>
        <v>6</v>
      </c>
      <c r="U185" s="282">
        <v>605</v>
      </c>
      <c r="V185" s="1">
        <f t="shared" si="175"/>
        <v>7</v>
      </c>
      <c r="W185" s="77">
        <v>598</v>
      </c>
      <c r="X185" s="1">
        <f t="shared" si="228"/>
        <v>3</v>
      </c>
      <c r="Y185" s="265">
        <v>595</v>
      </c>
      <c r="Z185" s="1">
        <f t="shared" si="149"/>
        <v>3</v>
      </c>
      <c r="AA185" s="234">
        <v>592</v>
      </c>
      <c r="AB185" s="1">
        <f t="shared" si="150"/>
        <v>11</v>
      </c>
      <c r="AC185" s="227">
        <v>581</v>
      </c>
      <c r="AD185" s="1">
        <f t="shared" si="151"/>
        <v>4</v>
      </c>
      <c r="AE185" s="63">
        <v>577</v>
      </c>
      <c r="AF185" s="1">
        <f t="shared" si="223"/>
        <v>5</v>
      </c>
      <c r="AG185" s="206">
        <v>572</v>
      </c>
      <c r="AH185" s="1">
        <f t="shared" si="224"/>
        <v>9</v>
      </c>
      <c r="AI185" s="63">
        <v>563</v>
      </c>
      <c r="AJ185" s="1">
        <f t="shared" si="225"/>
        <v>10</v>
      </c>
      <c r="AK185" s="63">
        <v>553</v>
      </c>
      <c r="AL185" s="1">
        <f t="shared" si="152"/>
        <v>18</v>
      </c>
      <c r="AM185" s="63">
        <v>535</v>
      </c>
      <c r="AN185" s="1">
        <f t="shared" si="237"/>
        <v>2</v>
      </c>
      <c r="AO185" s="63">
        <v>533</v>
      </c>
      <c r="AP185" s="1">
        <f t="shared" si="230"/>
        <v>11</v>
      </c>
      <c r="AQ185" s="63">
        <v>522</v>
      </c>
      <c r="AR185" s="1">
        <f t="shared" si="180"/>
        <v>8</v>
      </c>
      <c r="AS185" s="63">
        <v>514</v>
      </c>
      <c r="AT185" s="1">
        <f t="shared" si="181"/>
        <v>19</v>
      </c>
      <c r="AU185" s="63">
        <v>495</v>
      </c>
      <c r="AV185" s="1">
        <f t="shared" si="235"/>
        <v>3</v>
      </c>
      <c r="AW185" s="94">
        <v>492</v>
      </c>
      <c r="AX185" s="1">
        <f t="shared" si="185"/>
        <v>4</v>
      </c>
      <c r="AY185" s="63">
        <v>488</v>
      </c>
      <c r="AZ185" s="1">
        <f t="shared" si="186"/>
        <v>11</v>
      </c>
      <c r="BA185" s="63">
        <v>477</v>
      </c>
      <c r="BB185" s="1">
        <f t="shared" si="164"/>
        <v>7</v>
      </c>
      <c r="BC185" s="77">
        <v>470</v>
      </c>
      <c r="BD185" s="1">
        <f t="shared" si="164"/>
        <v>10</v>
      </c>
      <c r="BE185" s="63">
        <v>460</v>
      </c>
      <c r="BF185" s="1">
        <f t="shared" si="164"/>
        <v>9</v>
      </c>
      <c r="BG185" s="1">
        <v>451</v>
      </c>
      <c r="BH185" s="1">
        <f t="shared" si="109"/>
        <v>13</v>
      </c>
      <c r="BI185" s="10">
        <v>438</v>
      </c>
      <c r="BJ185" s="1">
        <f t="shared" si="110"/>
        <v>17</v>
      </c>
      <c r="BK185" s="10">
        <v>421</v>
      </c>
      <c r="BL185" s="1">
        <f t="shared" si="187"/>
        <v>4</v>
      </c>
      <c r="BM185" s="10">
        <v>417</v>
      </c>
      <c r="BN185" s="1">
        <f t="shared" si="112"/>
        <v>4</v>
      </c>
      <c r="BO185" s="10">
        <v>413</v>
      </c>
      <c r="BP185" s="1">
        <f t="shared" si="112"/>
        <v>9</v>
      </c>
      <c r="BQ185" s="10">
        <v>404</v>
      </c>
      <c r="BR185" s="1">
        <f t="shared" si="238"/>
        <v>16</v>
      </c>
      <c r="BS185" s="10">
        <v>388</v>
      </c>
      <c r="BT185" s="1">
        <f t="shared" si="113"/>
        <v>5</v>
      </c>
      <c r="BU185" s="10">
        <v>383</v>
      </c>
      <c r="BV185" s="1">
        <f t="shared" si="113"/>
        <v>6</v>
      </c>
      <c r="BW185" s="1">
        <v>377</v>
      </c>
      <c r="BX185" s="3">
        <v>384</v>
      </c>
      <c r="BY185" s="3">
        <v>370</v>
      </c>
      <c r="BZ185" s="7"/>
      <c r="CA185" s="5">
        <f t="shared" si="239"/>
        <v>14</v>
      </c>
      <c r="CB185" s="2"/>
      <c r="CC185" s="2"/>
      <c r="CE185" t="s">
        <v>553</v>
      </c>
      <c r="CF185" s="1" t="s">
        <v>554</v>
      </c>
    </row>
    <row r="186" spans="1:84">
      <c r="B186" s="1" t="s">
        <v>801</v>
      </c>
      <c r="C186" s="1" t="s">
        <v>60</v>
      </c>
      <c r="D186" s="136"/>
      <c r="E186" s="136"/>
      <c r="F186" s="136"/>
      <c r="H186" s="1" t="s">
        <v>1006</v>
      </c>
      <c r="I186" s="38" t="s">
        <v>60</v>
      </c>
      <c r="J186" s="136" t="s">
        <v>1361</v>
      </c>
      <c r="K186" s="294">
        <v>1</v>
      </c>
      <c r="L186" s="136"/>
      <c r="M186" s="136"/>
      <c r="N186" s="136"/>
      <c r="O186" s="136"/>
      <c r="P186" s="136"/>
      <c r="Q186" s="294"/>
      <c r="R186" s="136"/>
      <c r="S186" s="294"/>
      <c r="T186" s="136"/>
      <c r="U186" s="294"/>
      <c r="V186" s="136"/>
      <c r="W186" s="303"/>
      <c r="X186" s="136"/>
      <c r="Y186" s="304"/>
      <c r="Z186" s="136"/>
      <c r="AA186" s="304"/>
      <c r="AB186" s="136"/>
      <c r="AC186" s="304"/>
      <c r="AD186" s="136"/>
      <c r="AE186" s="107"/>
      <c r="AF186" s="136"/>
      <c r="AG186" s="305"/>
      <c r="AH186" s="136"/>
      <c r="AI186" s="107"/>
      <c r="AJ186" s="136"/>
      <c r="AK186" s="107"/>
      <c r="AL186" s="136"/>
      <c r="AM186" s="107"/>
      <c r="AN186" s="136"/>
      <c r="AO186" s="107"/>
      <c r="AP186" s="136"/>
      <c r="AQ186" s="107"/>
      <c r="AR186" s="136"/>
      <c r="AS186" s="107"/>
      <c r="AT186" s="136"/>
      <c r="AU186" s="107"/>
      <c r="AV186" s="136"/>
      <c r="AW186" s="306"/>
      <c r="AX186" s="136"/>
      <c r="AY186" s="107"/>
      <c r="AZ186" s="136"/>
      <c r="BA186" s="107"/>
      <c r="BB186" s="136"/>
      <c r="BC186" s="303"/>
      <c r="BD186" s="136"/>
      <c r="BE186" s="107"/>
      <c r="BF186" s="136"/>
      <c r="BG186" s="136"/>
      <c r="BH186" s="136"/>
      <c r="BI186" s="136"/>
      <c r="BJ186" s="136"/>
      <c r="BK186" s="136"/>
      <c r="BL186" s="136"/>
      <c r="BM186" s="136"/>
      <c r="BN186" s="136"/>
      <c r="BO186" s="136"/>
      <c r="BP186" s="136"/>
      <c r="BQ186" s="136"/>
      <c r="BR186" s="136"/>
      <c r="BS186" s="136"/>
      <c r="BT186" s="136"/>
      <c r="BU186" s="136"/>
      <c r="BV186" s="136"/>
      <c r="BW186" s="136"/>
      <c r="BX186" s="307"/>
      <c r="BY186" s="307"/>
      <c r="BZ186" s="7"/>
      <c r="CA186" s="5"/>
      <c r="CB186" s="2"/>
      <c r="CC186" s="2"/>
      <c r="CE186"/>
    </row>
    <row r="187" spans="1:84">
      <c r="B187" s="1" t="s">
        <v>850</v>
      </c>
      <c r="C187" s="1" t="s">
        <v>100</v>
      </c>
      <c r="D187" s="166">
        <v>34235</v>
      </c>
      <c r="E187" s="166">
        <v>41418</v>
      </c>
      <c r="F187" s="165">
        <f>E187-D187</f>
        <v>7183</v>
      </c>
      <c r="H187" s="155" t="s">
        <v>1006</v>
      </c>
      <c r="I187" s="87">
        <v>0</v>
      </c>
      <c r="J187" s="87" t="s">
        <v>174</v>
      </c>
      <c r="K187" s="315">
        <v>409</v>
      </c>
      <c r="L187" s="1">
        <f t="shared" si="170"/>
        <v>0</v>
      </c>
      <c r="M187" s="311">
        <v>409</v>
      </c>
      <c r="N187" s="1">
        <f t="shared" si="171"/>
        <v>0</v>
      </c>
      <c r="O187" s="308">
        <v>409</v>
      </c>
      <c r="P187" s="1">
        <f t="shared" si="234"/>
        <v>0</v>
      </c>
      <c r="Q187" s="301">
        <v>409</v>
      </c>
      <c r="R187" s="1">
        <f t="shared" si="178"/>
        <v>0</v>
      </c>
      <c r="S187" s="290">
        <v>409</v>
      </c>
      <c r="T187" s="1">
        <f t="shared" si="174"/>
        <v>0</v>
      </c>
      <c r="U187" s="282">
        <v>409</v>
      </c>
      <c r="V187" s="1">
        <f t="shared" si="175"/>
        <v>0</v>
      </c>
      <c r="W187" s="77">
        <v>409</v>
      </c>
      <c r="X187" s="1">
        <f t="shared" si="228"/>
        <v>0</v>
      </c>
      <c r="Y187" s="265">
        <v>409</v>
      </c>
      <c r="Z187" s="1">
        <f t="shared" si="149"/>
        <v>0</v>
      </c>
      <c r="AA187" s="234">
        <v>409</v>
      </c>
      <c r="AB187" s="1">
        <f t="shared" si="150"/>
        <v>0</v>
      </c>
      <c r="AC187" s="227">
        <v>409</v>
      </c>
      <c r="AD187" s="1">
        <f t="shared" si="151"/>
        <v>0</v>
      </c>
      <c r="AE187" s="63">
        <v>409</v>
      </c>
      <c r="AF187" s="1">
        <f t="shared" si="223"/>
        <v>0</v>
      </c>
      <c r="AG187" s="206">
        <v>409</v>
      </c>
      <c r="AH187" s="1">
        <f t="shared" si="224"/>
        <v>0</v>
      </c>
      <c r="AI187" s="63">
        <v>409</v>
      </c>
      <c r="AJ187" s="1">
        <f t="shared" si="225"/>
        <v>0</v>
      </c>
      <c r="AK187" s="63">
        <v>409</v>
      </c>
      <c r="AL187" s="1">
        <f t="shared" si="152"/>
        <v>1</v>
      </c>
      <c r="AM187" s="63">
        <v>408</v>
      </c>
      <c r="AN187" s="1">
        <f t="shared" si="237"/>
        <v>0</v>
      </c>
      <c r="AO187" s="63">
        <v>408</v>
      </c>
      <c r="AP187" s="1">
        <f t="shared" si="230"/>
        <v>0</v>
      </c>
      <c r="AQ187" s="63">
        <v>408</v>
      </c>
      <c r="AR187" s="1">
        <f t="shared" si="180"/>
        <v>0</v>
      </c>
      <c r="AS187" s="63">
        <v>408</v>
      </c>
      <c r="AT187" s="1">
        <f t="shared" si="181"/>
        <v>0</v>
      </c>
      <c r="AU187" s="63">
        <v>408</v>
      </c>
      <c r="AV187" s="1">
        <f t="shared" si="235"/>
        <v>0</v>
      </c>
      <c r="AW187" s="94">
        <v>408</v>
      </c>
      <c r="AX187" s="1">
        <f t="shared" si="185"/>
        <v>0</v>
      </c>
      <c r="AY187" s="63">
        <v>408</v>
      </c>
      <c r="AZ187" s="1">
        <f t="shared" si="186"/>
        <v>3</v>
      </c>
      <c r="BA187" s="63">
        <v>405</v>
      </c>
      <c r="BB187" s="1">
        <f t="shared" si="164"/>
        <v>0</v>
      </c>
      <c r="BC187" s="77">
        <v>405</v>
      </c>
      <c r="BD187" s="1">
        <f t="shared" si="164"/>
        <v>2</v>
      </c>
      <c r="BE187" s="63">
        <v>403</v>
      </c>
      <c r="BF187" s="1">
        <f t="shared" si="164"/>
        <v>1</v>
      </c>
      <c r="BG187" s="1">
        <v>402</v>
      </c>
      <c r="BH187" s="1">
        <f t="shared" ref="BH187:BH273" si="240">BG187-BI187</f>
        <v>16</v>
      </c>
      <c r="BI187" s="10">
        <v>386</v>
      </c>
      <c r="BJ187" s="1">
        <f t="shared" si="110"/>
        <v>24</v>
      </c>
      <c r="BK187" s="10">
        <v>362</v>
      </c>
      <c r="BL187" s="1">
        <f t="shared" si="187"/>
        <v>12</v>
      </c>
      <c r="BM187" s="10">
        <v>350</v>
      </c>
      <c r="BN187" s="1">
        <f t="shared" si="112"/>
        <v>2</v>
      </c>
      <c r="BO187" s="10">
        <v>348</v>
      </c>
      <c r="BP187" s="1">
        <f t="shared" si="112"/>
        <v>1</v>
      </c>
      <c r="BQ187" s="10">
        <v>347</v>
      </c>
      <c r="BR187" s="1">
        <f t="shared" si="238"/>
        <v>5</v>
      </c>
      <c r="BS187" s="10">
        <v>342</v>
      </c>
      <c r="BT187" s="1">
        <f t="shared" si="113"/>
        <v>5</v>
      </c>
      <c r="BU187" s="10">
        <v>337</v>
      </c>
      <c r="BV187" s="1">
        <f t="shared" si="113"/>
        <v>4</v>
      </c>
      <c r="BW187" s="1">
        <v>333</v>
      </c>
      <c r="BX187" s="3">
        <v>335</v>
      </c>
      <c r="BY187" s="3">
        <v>333</v>
      </c>
      <c r="BZ187" s="7"/>
      <c r="CA187" s="5">
        <f t="shared" si="239"/>
        <v>2</v>
      </c>
      <c r="CB187" s="2"/>
      <c r="CC187" s="2"/>
      <c r="CE187" t="s">
        <v>555</v>
      </c>
      <c r="CF187" s="1" t="s">
        <v>556</v>
      </c>
    </row>
    <row r="188" spans="1:84">
      <c r="A188" s="60">
        <f>(X188+Z188+AB188+AD188+AF188+AH188+AJ188+AL188+AN188+AP188+AR188+AT188+AV188+AX188+AZ188+BB188+BD188+BF188+BH188+BJ188+BL188+BN188+BP188+BR188+BT188+BV188)/((25*3)+1.5)</f>
        <v>2.9542483660130721</v>
      </c>
      <c r="B188" s="1" t="s">
        <v>851</v>
      </c>
      <c r="C188" s="1" t="s">
        <v>96</v>
      </c>
      <c r="D188" s="159">
        <v>34233</v>
      </c>
      <c r="E188" s="141"/>
      <c r="F188" s="158">
        <f t="shared" ref="F188:F195" si="241">$B$1-D188</f>
        <v>9049</v>
      </c>
      <c r="H188" s="138" t="s">
        <v>1007</v>
      </c>
      <c r="I188" s="1">
        <v>1</v>
      </c>
      <c r="J188" s="1" t="s">
        <v>140</v>
      </c>
      <c r="K188" s="315">
        <v>725</v>
      </c>
      <c r="L188" s="1">
        <f t="shared" si="170"/>
        <v>5</v>
      </c>
      <c r="M188" s="311">
        <v>720</v>
      </c>
      <c r="N188" s="1">
        <f t="shared" si="171"/>
        <v>1</v>
      </c>
      <c r="O188" s="308">
        <v>719</v>
      </c>
      <c r="P188" s="1">
        <f t="shared" si="234"/>
        <v>2</v>
      </c>
      <c r="Q188" s="301">
        <v>717</v>
      </c>
      <c r="R188" s="1">
        <f t="shared" si="178"/>
        <v>19</v>
      </c>
      <c r="S188" s="290">
        <v>698</v>
      </c>
      <c r="T188" s="1">
        <f t="shared" si="174"/>
        <v>2</v>
      </c>
      <c r="U188" s="282">
        <v>696</v>
      </c>
      <c r="V188" s="1">
        <f t="shared" si="175"/>
        <v>10</v>
      </c>
      <c r="W188" s="77">
        <v>686</v>
      </c>
      <c r="X188" s="1">
        <f t="shared" si="228"/>
        <v>3</v>
      </c>
      <c r="Y188" s="265">
        <v>683</v>
      </c>
      <c r="Z188" s="1">
        <f t="shared" si="149"/>
        <v>28</v>
      </c>
      <c r="AA188" s="234">
        <v>655</v>
      </c>
      <c r="AB188" s="1">
        <f t="shared" si="150"/>
        <v>6</v>
      </c>
      <c r="AC188" s="227">
        <v>649</v>
      </c>
      <c r="AD188" s="1">
        <f t="shared" si="151"/>
        <v>4</v>
      </c>
      <c r="AE188" s="63">
        <v>645</v>
      </c>
      <c r="AF188" s="1">
        <f t="shared" si="223"/>
        <v>5</v>
      </c>
      <c r="AG188" s="206">
        <v>640</v>
      </c>
      <c r="AH188" s="1">
        <f t="shared" si="224"/>
        <v>9</v>
      </c>
      <c r="AI188" s="63">
        <v>631</v>
      </c>
      <c r="AJ188" s="1">
        <f t="shared" si="225"/>
        <v>5</v>
      </c>
      <c r="AK188" s="63">
        <v>626</v>
      </c>
      <c r="AL188" s="1">
        <f t="shared" si="152"/>
        <v>18</v>
      </c>
      <c r="AM188" s="63">
        <v>608</v>
      </c>
      <c r="AN188" s="1">
        <f t="shared" si="237"/>
        <v>1</v>
      </c>
      <c r="AO188" s="63">
        <v>607</v>
      </c>
      <c r="AP188" s="1">
        <f t="shared" si="230"/>
        <v>5</v>
      </c>
      <c r="AQ188" s="63">
        <v>602</v>
      </c>
      <c r="AR188" s="1">
        <f t="shared" si="180"/>
        <v>14</v>
      </c>
      <c r="AS188" s="63">
        <v>588</v>
      </c>
      <c r="AT188" s="1">
        <f t="shared" si="181"/>
        <v>9</v>
      </c>
      <c r="AU188" s="63">
        <v>579</v>
      </c>
      <c r="AV188" s="1">
        <f t="shared" si="235"/>
        <v>11</v>
      </c>
      <c r="AW188" s="94">
        <v>568</v>
      </c>
      <c r="AX188" s="1">
        <f t="shared" si="185"/>
        <v>8</v>
      </c>
      <c r="AY188" s="63">
        <v>560</v>
      </c>
      <c r="AZ188" s="1">
        <f t="shared" si="186"/>
        <v>10</v>
      </c>
      <c r="BA188" s="63">
        <v>550</v>
      </c>
      <c r="BB188" s="1">
        <f t="shared" si="164"/>
        <v>5</v>
      </c>
      <c r="BC188" s="77">
        <v>545</v>
      </c>
      <c r="BD188" s="1">
        <f t="shared" si="164"/>
        <v>4</v>
      </c>
      <c r="BE188" s="63">
        <v>541</v>
      </c>
      <c r="BF188" s="1">
        <f t="shared" si="164"/>
        <v>8</v>
      </c>
      <c r="BG188" s="1">
        <v>533</v>
      </c>
      <c r="BH188" s="1">
        <f t="shared" si="240"/>
        <v>7</v>
      </c>
      <c r="BI188" s="10">
        <v>526</v>
      </c>
      <c r="BJ188" s="1">
        <f t="shared" ref="BJ188:BJ276" si="242">BI188-BK188</f>
        <v>11</v>
      </c>
      <c r="BK188" s="10">
        <v>515</v>
      </c>
      <c r="BL188" s="1">
        <f t="shared" si="187"/>
        <v>6</v>
      </c>
      <c r="BM188" s="10">
        <v>509</v>
      </c>
      <c r="BN188" s="1">
        <f t="shared" si="112"/>
        <v>10</v>
      </c>
      <c r="BO188" s="10">
        <v>499</v>
      </c>
      <c r="BP188" s="1">
        <f t="shared" si="112"/>
        <v>6</v>
      </c>
      <c r="BQ188" s="10">
        <v>493</v>
      </c>
      <c r="BR188" s="1">
        <f t="shared" si="238"/>
        <v>28</v>
      </c>
      <c r="BS188" s="10">
        <v>465</v>
      </c>
      <c r="BT188" s="1">
        <f t="shared" si="113"/>
        <v>4</v>
      </c>
      <c r="BU188" s="10">
        <v>461</v>
      </c>
      <c r="BV188" s="1">
        <f t="shared" si="113"/>
        <v>1</v>
      </c>
      <c r="BW188" s="1">
        <v>460</v>
      </c>
      <c r="BX188" s="3">
        <v>470</v>
      </c>
      <c r="BY188" s="3">
        <v>455</v>
      </c>
      <c r="BZ188" s="7"/>
      <c r="CA188" s="5">
        <f t="shared" si="239"/>
        <v>15</v>
      </c>
      <c r="CB188" s="2"/>
      <c r="CC188" s="2"/>
      <c r="CE188" t="s">
        <v>557</v>
      </c>
      <c r="CF188" s="1" t="s">
        <v>558</v>
      </c>
    </row>
    <row r="189" spans="1:84">
      <c r="A189" s="112">
        <f>(AL189+AN189+AP189+AR189+AT189+AV189+AX189+AZ189+BB189+BD189+BF189+BH189+BJ189+BL189)/((14*3))</f>
        <v>0</v>
      </c>
      <c r="B189" s="1" t="s">
        <v>38</v>
      </c>
      <c r="C189" s="1" t="s">
        <v>97</v>
      </c>
      <c r="D189" s="159">
        <v>42638</v>
      </c>
      <c r="E189" s="142"/>
      <c r="F189" s="158">
        <f t="shared" si="241"/>
        <v>644</v>
      </c>
      <c r="H189" s="138" t="s">
        <v>1007</v>
      </c>
      <c r="I189" s="1">
        <v>1</v>
      </c>
      <c r="J189" s="42" t="s">
        <v>1255</v>
      </c>
      <c r="K189" s="315">
        <v>8</v>
      </c>
      <c r="L189" s="1">
        <f t="shared" si="170"/>
        <v>2</v>
      </c>
      <c r="M189" s="311">
        <v>6</v>
      </c>
      <c r="N189" s="1">
        <f t="shared" si="171"/>
        <v>0</v>
      </c>
      <c r="O189" s="308">
        <v>6</v>
      </c>
      <c r="P189" s="1">
        <f t="shared" si="234"/>
        <v>1</v>
      </c>
      <c r="Q189" s="301">
        <v>5</v>
      </c>
      <c r="R189" s="1">
        <f t="shared" si="178"/>
        <v>0</v>
      </c>
      <c r="S189" s="290">
        <v>5</v>
      </c>
      <c r="T189" s="1">
        <f t="shared" si="174"/>
        <v>0</v>
      </c>
      <c r="U189" s="282">
        <v>5</v>
      </c>
      <c r="V189" s="1">
        <f t="shared" si="175"/>
        <v>0</v>
      </c>
      <c r="W189" s="77">
        <v>5</v>
      </c>
      <c r="X189" s="1">
        <f t="shared" si="228"/>
        <v>4</v>
      </c>
      <c r="Y189" s="265">
        <v>1</v>
      </c>
      <c r="Z189" s="1">
        <f t="shared" si="149"/>
        <v>1</v>
      </c>
      <c r="AA189" s="228"/>
      <c r="AB189" s="84"/>
      <c r="AC189" s="228"/>
      <c r="AD189" s="84"/>
      <c r="AE189" s="88"/>
      <c r="AF189" s="84"/>
      <c r="AG189" s="224"/>
      <c r="AH189" s="84"/>
      <c r="AI189" s="88"/>
      <c r="AJ189" s="84"/>
      <c r="AK189" s="88"/>
      <c r="AL189" s="84"/>
      <c r="AM189" s="88"/>
      <c r="AN189" s="84"/>
      <c r="AO189" s="88"/>
      <c r="AP189" s="84"/>
      <c r="AQ189" s="88"/>
      <c r="AR189" s="84"/>
      <c r="AS189" s="88"/>
      <c r="AT189" s="84"/>
      <c r="AU189" s="88"/>
      <c r="AV189" s="84"/>
      <c r="AW189" s="98"/>
      <c r="AX189" s="84"/>
      <c r="AY189" s="88"/>
      <c r="AZ189" s="84"/>
      <c r="BA189" s="88"/>
      <c r="BB189" s="84"/>
      <c r="BC189" s="83"/>
      <c r="BD189" s="84"/>
      <c r="BE189" s="88"/>
      <c r="BF189" s="84"/>
      <c r="BG189" s="84"/>
      <c r="BH189" s="84"/>
      <c r="BI189" s="84"/>
      <c r="BJ189" s="84"/>
      <c r="BK189" s="84"/>
      <c r="BL189" s="84"/>
      <c r="BM189" s="84"/>
      <c r="BN189" s="84"/>
      <c r="BO189" s="84"/>
      <c r="BP189" s="84"/>
      <c r="BQ189" s="84"/>
      <c r="BR189" s="84"/>
      <c r="BS189" s="84"/>
      <c r="BT189" s="84"/>
      <c r="BU189" s="84"/>
      <c r="BV189" s="84"/>
      <c r="BW189" s="84"/>
      <c r="BX189" s="89"/>
      <c r="BY189" s="89"/>
      <c r="BZ189" s="7"/>
      <c r="CA189" s="5"/>
      <c r="CB189" s="2"/>
      <c r="CC189" s="2"/>
      <c r="CE189"/>
    </row>
    <row r="190" spans="1:84">
      <c r="B190" s="1" t="s">
        <v>852</v>
      </c>
      <c r="C190" s="1" t="s">
        <v>100</v>
      </c>
      <c r="D190" s="166">
        <v>37511</v>
      </c>
      <c r="E190" s="166">
        <v>40816</v>
      </c>
      <c r="F190" s="165">
        <f>E190-D190</f>
        <v>3305</v>
      </c>
      <c r="H190" s="155" t="s">
        <v>1007</v>
      </c>
      <c r="I190" s="8">
        <v>0</v>
      </c>
      <c r="J190" s="8" t="s">
        <v>180</v>
      </c>
      <c r="K190" s="315">
        <v>326</v>
      </c>
      <c r="L190" s="1">
        <f t="shared" si="170"/>
        <v>0</v>
      </c>
      <c r="M190" s="311">
        <v>326</v>
      </c>
      <c r="N190" s="1">
        <f t="shared" si="171"/>
        <v>1</v>
      </c>
      <c r="O190" s="308">
        <v>325</v>
      </c>
      <c r="P190" s="1">
        <f t="shared" si="234"/>
        <v>0</v>
      </c>
      <c r="Q190" s="301">
        <v>325</v>
      </c>
      <c r="R190" s="1">
        <f t="shared" si="178"/>
        <v>0</v>
      </c>
      <c r="S190" s="290">
        <v>325</v>
      </c>
      <c r="T190" s="1">
        <f t="shared" si="174"/>
        <v>0</v>
      </c>
      <c r="U190" s="282">
        <v>325</v>
      </c>
      <c r="V190" s="1">
        <f t="shared" si="175"/>
        <v>0</v>
      </c>
      <c r="W190" s="77">
        <v>325</v>
      </c>
      <c r="X190" s="1">
        <f t="shared" si="228"/>
        <v>0</v>
      </c>
      <c r="Y190" s="265">
        <v>325</v>
      </c>
      <c r="Z190" s="1">
        <f t="shared" si="149"/>
        <v>-1</v>
      </c>
      <c r="AA190" s="234">
        <v>326</v>
      </c>
      <c r="AB190" s="1">
        <f t="shared" si="150"/>
        <v>-1</v>
      </c>
      <c r="AC190" s="227">
        <v>327</v>
      </c>
      <c r="AD190" s="1">
        <f t="shared" si="151"/>
        <v>0</v>
      </c>
      <c r="AE190" s="63">
        <v>327</v>
      </c>
      <c r="AF190" s="1">
        <f t="shared" si="223"/>
        <v>2</v>
      </c>
      <c r="AG190" s="206">
        <v>325</v>
      </c>
      <c r="AH190" s="1">
        <f t="shared" si="224"/>
        <v>0</v>
      </c>
      <c r="AI190" s="63">
        <v>325</v>
      </c>
      <c r="AJ190" s="1">
        <f t="shared" si="225"/>
        <v>0</v>
      </c>
      <c r="AK190" s="63">
        <v>325</v>
      </c>
      <c r="AL190" s="1">
        <f t="shared" ref="AL190:AL265" si="243">AK190-AM190</f>
        <v>0</v>
      </c>
      <c r="AM190" s="63">
        <v>325</v>
      </c>
      <c r="AN190" s="1">
        <f t="shared" si="237"/>
        <v>1</v>
      </c>
      <c r="AO190" s="63">
        <v>324</v>
      </c>
      <c r="AP190" s="1">
        <f t="shared" si="230"/>
        <v>0</v>
      </c>
      <c r="AQ190" s="63">
        <v>324</v>
      </c>
      <c r="AR190" s="1">
        <f t="shared" si="180"/>
        <v>0</v>
      </c>
      <c r="AS190" s="63">
        <v>324</v>
      </c>
      <c r="AT190" s="1">
        <f t="shared" si="181"/>
        <v>0</v>
      </c>
      <c r="AU190" s="63">
        <v>324</v>
      </c>
      <c r="AV190" s="1">
        <f t="shared" si="235"/>
        <v>0</v>
      </c>
      <c r="AW190" s="94">
        <v>324</v>
      </c>
      <c r="AX190" s="1">
        <f t="shared" si="185"/>
        <v>0</v>
      </c>
      <c r="AY190" s="63">
        <v>324</v>
      </c>
      <c r="AZ190" s="1">
        <f t="shared" si="186"/>
        <v>0</v>
      </c>
      <c r="BA190" s="63">
        <v>324</v>
      </c>
      <c r="BB190" s="1">
        <f t="shared" si="164"/>
        <v>0</v>
      </c>
      <c r="BC190" s="77">
        <v>324</v>
      </c>
      <c r="BD190" s="1">
        <f t="shared" si="164"/>
        <v>0</v>
      </c>
      <c r="BE190" s="63">
        <v>324</v>
      </c>
      <c r="BF190" s="1">
        <f t="shared" si="164"/>
        <v>1</v>
      </c>
      <c r="BG190" s="1">
        <v>323</v>
      </c>
      <c r="BH190" s="1">
        <f t="shared" si="240"/>
        <v>0</v>
      </c>
      <c r="BI190" s="10">
        <v>323</v>
      </c>
      <c r="BJ190" s="1">
        <f t="shared" si="242"/>
        <v>0</v>
      </c>
      <c r="BK190" s="10">
        <v>323</v>
      </c>
      <c r="BL190" s="1">
        <f t="shared" ref="BL190:BL279" si="244">BK190-BM190</f>
        <v>0</v>
      </c>
      <c r="BM190" s="10">
        <v>323</v>
      </c>
      <c r="BN190" s="1">
        <f t="shared" si="112"/>
        <v>7</v>
      </c>
      <c r="BO190" s="10">
        <v>316</v>
      </c>
      <c r="BP190" s="1">
        <f t="shared" si="112"/>
        <v>7</v>
      </c>
      <c r="BQ190" s="10">
        <v>309</v>
      </c>
      <c r="BR190" s="1">
        <f t="shared" si="238"/>
        <v>8</v>
      </c>
      <c r="BS190" s="10">
        <v>301</v>
      </c>
      <c r="BT190" s="1">
        <f t="shared" si="113"/>
        <v>8</v>
      </c>
      <c r="BU190" s="10">
        <v>293</v>
      </c>
      <c r="BV190" s="1">
        <f t="shared" si="113"/>
        <v>1</v>
      </c>
      <c r="BW190" s="1">
        <v>292</v>
      </c>
      <c r="BX190" s="3">
        <v>311</v>
      </c>
      <c r="BY190" s="3">
        <v>292</v>
      </c>
      <c r="BZ190" s="7"/>
      <c r="CA190" s="5">
        <f t="shared" si="239"/>
        <v>19</v>
      </c>
      <c r="CB190" s="2"/>
      <c r="CC190" s="2"/>
      <c r="CE190" t="s">
        <v>559</v>
      </c>
      <c r="CF190" s="1" t="s">
        <v>560</v>
      </c>
    </row>
    <row r="191" spans="1:84">
      <c r="A191" s="112">
        <f>(R191+T191+V191+X191)/((4*3))</f>
        <v>0.58333333333333337</v>
      </c>
      <c r="B191" s="1" t="s">
        <v>801</v>
      </c>
      <c r="C191" s="1" t="s">
        <v>96</v>
      </c>
      <c r="D191" s="159">
        <v>42728</v>
      </c>
      <c r="E191" s="142"/>
      <c r="F191" s="158">
        <f t="shared" ref="F191" si="245">$B$1-D191</f>
        <v>554</v>
      </c>
      <c r="H191" s="138" t="s">
        <v>1006</v>
      </c>
      <c r="I191" s="1">
        <v>1</v>
      </c>
      <c r="J191" s="10" t="s">
        <v>1217</v>
      </c>
      <c r="K191" s="315">
        <v>29</v>
      </c>
      <c r="L191" s="10">
        <f t="shared" si="170"/>
        <v>2</v>
      </c>
      <c r="M191" s="311">
        <v>27</v>
      </c>
      <c r="N191" s="10">
        <f t="shared" si="171"/>
        <v>4</v>
      </c>
      <c r="O191" s="308">
        <v>23</v>
      </c>
      <c r="P191" s="10">
        <f t="shared" si="234"/>
        <v>1</v>
      </c>
      <c r="Q191" s="301">
        <v>22</v>
      </c>
      <c r="R191" s="10">
        <f t="shared" si="178"/>
        <v>1</v>
      </c>
      <c r="S191" s="290">
        <v>21</v>
      </c>
      <c r="T191" s="10">
        <f t="shared" si="174"/>
        <v>2</v>
      </c>
      <c r="U191" s="282">
        <v>19</v>
      </c>
      <c r="V191" s="10">
        <f t="shared" si="175"/>
        <v>3</v>
      </c>
      <c r="W191" s="77">
        <v>16</v>
      </c>
      <c r="X191" s="10">
        <f t="shared" si="228"/>
        <v>1</v>
      </c>
      <c r="Y191" s="228">
        <v>15</v>
      </c>
      <c r="Z191" s="84">
        <f t="shared" si="149"/>
        <v>0</v>
      </c>
      <c r="AA191" s="228">
        <v>15</v>
      </c>
      <c r="AB191" s="84"/>
      <c r="AC191" s="84"/>
      <c r="AD191" s="84"/>
      <c r="AE191" s="88"/>
      <c r="AF191" s="84"/>
      <c r="AG191" s="88"/>
      <c r="AH191" s="84"/>
      <c r="AI191" s="88"/>
      <c r="AJ191" s="84"/>
      <c r="AK191" s="88"/>
      <c r="AL191" s="84"/>
      <c r="AM191" s="88"/>
      <c r="AN191" s="84"/>
      <c r="AO191" s="88"/>
      <c r="AP191" s="84"/>
      <c r="AQ191" s="84"/>
      <c r="AR191" s="84"/>
      <c r="AS191" s="84"/>
      <c r="AT191" s="84"/>
      <c r="AU191" s="84"/>
      <c r="AV191" s="84"/>
      <c r="AW191" s="84"/>
      <c r="AX191" s="84"/>
      <c r="AY191" s="84"/>
      <c r="AZ191" s="84"/>
      <c r="BA191" s="84"/>
      <c r="BB191" s="84"/>
      <c r="BC191" s="91"/>
      <c r="BD191" s="84"/>
      <c r="BE191" s="84"/>
      <c r="BF191" s="84"/>
      <c r="BG191" s="84"/>
      <c r="BH191" s="84"/>
      <c r="BI191" s="84"/>
      <c r="BJ191" s="84"/>
      <c r="BK191" s="84"/>
      <c r="BL191" s="84"/>
      <c r="BM191" s="84"/>
      <c r="BN191" s="84"/>
      <c r="BO191" s="84"/>
      <c r="BP191" s="84"/>
      <c r="BQ191" s="84"/>
      <c r="BR191" s="84"/>
      <c r="BS191" s="84"/>
      <c r="BT191" s="84"/>
      <c r="BU191" s="84"/>
      <c r="BV191" s="84"/>
      <c r="BW191" s="84"/>
      <c r="BX191" s="89"/>
      <c r="BY191" s="89"/>
      <c r="BZ191" s="7"/>
      <c r="CA191" s="5"/>
      <c r="CB191" s="2"/>
      <c r="CC191" s="2"/>
      <c r="CE191"/>
    </row>
    <row r="192" spans="1:84">
      <c r="B192" s="1" t="s">
        <v>853</v>
      </c>
      <c r="C192" s="1" t="s">
        <v>100</v>
      </c>
      <c r="D192" s="166">
        <v>33136</v>
      </c>
      <c r="E192" s="166">
        <v>40085</v>
      </c>
      <c r="F192" s="165">
        <f>E192-D192</f>
        <v>6949</v>
      </c>
      <c r="H192" s="87" t="s">
        <v>1007</v>
      </c>
      <c r="I192" s="8">
        <v>0</v>
      </c>
      <c r="J192" s="8" t="s">
        <v>190</v>
      </c>
      <c r="K192" s="315">
        <v>298</v>
      </c>
      <c r="L192" s="1">
        <f t="shared" si="170"/>
        <v>1</v>
      </c>
      <c r="M192" s="311">
        <v>297</v>
      </c>
      <c r="N192" s="1">
        <f t="shared" si="171"/>
        <v>1</v>
      </c>
      <c r="O192" s="308">
        <v>296</v>
      </c>
      <c r="P192" s="1">
        <f t="shared" si="234"/>
        <v>0</v>
      </c>
      <c r="Q192" s="301">
        <v>296</v>
      </c>
      <c r="R192" s="1">
        <f t="shared" si="178"/>
        <v>0</v>
      </c>
      <c r="S192" s="290">
        <v>296</v>
      </c>
      <c r="T192" s="1">
        <f t="shared" si="174"/>
        <v>0</v>
      </c>
      <c r="U192" s="282">
        <v>296</v>
      </c>
      <c r="V192" s="1">
        <f t="shared" si="175"/>
        <v>0</v>
      </c>
      <c r="W192" s="77">
        <v>296</v>
      </c>
      <c r="X192" s="1">
        <f t="shared" si="228"/>
        <v>3</v>
      </c>
      <c r="Y192" s="265">
        <v>293</v>
      </c>
      <c r="Z192" s="1">
        <f t="shared" ref="Z192:Z264" si="246">Y192-AA192</f>
        <v>0</v>
      </c>
      <c r="AA192" s="234">
        <v>293</v>
      </c>
      <c r="AB192" s="1">
        <f t="shared" ref="AB192:AB264" si="247">AA192-AC192</f>
        <v>0</v>
      </c>
      <c r="AC192" s="227">
        <v>293</v>
      </c>
      <c r="AD192" s="1">
        <f t="shared" ref="AD192:AD264" si="248">AC192-AE192</f>
        <v>0</v>
      </c>
      <c r="AE192" s="63">
        <v>293</v>
      </c>
      <c r="AF192" s="1">
        <f t="shared" si="223"/>
        <v>0</v>
      </c>
      <c r="AG192" s="206">
        <v>293</v>
      </c>
      <c r="AH192" s="1">
        <f t="shared" si="224"/>
        <v>0</v>
      </c>
      <c r="AI192" s="63">
        <v>293</v>
      </c>
      <c r="AJ192" s="1">
        <f t="shared" si="225"/>
        <v>0</v>
      </c>
      <c r="AK192" s="63">
        <v>293</v>
      </c>
      <c r="AL192" s="1">
        <f t="shared" si="243"/>
        <v>3</v>
      </c>
      <c r="AM192" s="63">
        <v>290</v>
      </c>
      <c r="AN192" s="1">
        <f t="shared" si="237"/>
        <v>0</v>
      </c>
      <c r="AO192" s="63">
        <v>290</v>
      </c>
      <c r="AP192" s="1">
        <f t="shared" si="230"/>
        <v>2</v>
      </c>
      <c r="AQ192" s="63">
        <v>288</v>
      </c>
      <c r="AR192" s="1">
        <f t="shared" si="180"/>
        <v>0</v>
      </c>
      <c r="AS192" s="63">
        <v>288</v>
      </c>
      <c r="AT192" s="1">
        <f t="shared" si="181"/>
        <v>1</v>
      </c>
      <c r="AU192" s="63">
        <v>287</v>
      </c>
      <c r="AV192" s="1">
        <f t="shared" si="235"/>
        <v>0</v>
      </c>
      <c r="AW192" s="94">
        <v>287</v>
      </c>
      <c r="AX192" s="1">
        <f t="shared" si="185"/>
        <v>1</v>
      </c>
      <c r="AY192" s="63">
        <v>286</v>
      </c>
      <c r="AZ192" s="1">
        <f t="shared" si="186"/>
        <v>0</v>
      </c>
      <c r="BA192" s="63">
        <v>286</v>
      </c>
      <c r="BB192" s="1">
        <f t="shared" si="164"/>
        <v>-1</v>
      </c>
      <c r="BC192" s="77">
        <v>287</v>
      </c>
      <c r="BD192" s="1">
        <f t="shared" si="164"/>
        <v>1</v>
      </c>
      <c r="BE192" s="63">
        <v>286</v>
      </c>
      <c r="BF192" s="1">
        <f t="shared" si="164"/>
        <v>0</v>
      </c>
      <c r="BG192" s="1">
        <v>286</v>
      </c>
      <c r="BH192" s="1">
        <f t="shared" si="240"/>
        <v>0</v>
      </c>
      <c r="BI192" s="10">
        <v>286</v>
      </c>
      <c r="BJ192" s="1">
        <f t="shared" si="242"/>
        <v>0</v>
      </c>
      <c r="BK192" s="10">
        <v>286</v>
      </c>
      <c r="BL192" s="1">
        <f t="shared" si="244"/>
        <v>12</v>
      </c>
      <c r="BM192" s="10">
        <v>274</v>
      </c>
      <c r="BN192" s="1">
        <f t="shared" si="112"/>
        <v>3</v>
      </c>
      <c r="BO192" s="10">
        <v>271</v>
      </c>
      <c r="BP192" s="1">
        <f t="shared" si="112"/>
        <v>1</v>
      </c>
      <c r="BQ192" s="10">
        <v>270</v>
      </c>
      <c r="BR192" s="1">
        <f t="shared" si="238"/>
        <v>1</v>
      </c>
      <c r="BS192" s="10">
        <v>269</v>
      </c>
      <c r="BT192" s="1">
        <f t="shared" si="113"/>
        <v>7</v>
      </c>
      <c r="BU192" s="10">
        <v>262</v>
      </c>
      <c r="BV192" s="1">
        <f t="shared" si="113"/>
        <v>0</v>
      </c>
      <c r="BW192" s="1">
        <v>262</v>
      </c>
      <c r="BX192" s="3">
        <v>280</v>
      </c>
      <c r="BY192" s="3">
        <v>255</v>
      </c>
      <c r="BZ192" s="7"/>
      <c r="CA192" s="5">
        <f t="shared" si="239"/>
        <v>25</v>
      </c>
      <c r="CB192" s="2"/>
      <c r="CC192" s="2"/>
      <c r="CE192" t="s">
        <v>561</v>
      </c>
      <c r="CF192" s="1" t="s">
        <v>562</v>
      </c>
    </row>
    <row r="193" spans="1:84">
      <c r="A193" s="60">
        <f>(X193+Z193+AB193+AD193+AF193+AH193+AJ193+AL193+AN193+AP193+AR193+AT193+AV193+AX193+AZ193+BB193+BD193+BF193+BH193+BJ193+BL193+BN193+BP193+BR193+BT193+BV193)/((25*3)+1.5)</f>
        <v>1.6601307189542485</v>
      </c>
      <c r="B193" s="1" t="s">
        <v>854</v>
      </c>
      <c r="C193" s="1" t="s">
        <v>96</v>
      </c>
      <c r="D193" s="159">
        <v>37891</v>
      </c>
      <c r="E193" s="141"/>
      <c r="F193" s="158">
        <f t="shared" si="241"/>
        <v>5391</v>
      </c>
      <c r="H193" s="10" t="s">
        <v>1006</v>
      </c>
      <c r="I193" s="1">
        <v>1</v>
      </c>
      <c r="J193" s="1" t="s">
        <v>262</v>
      </c>
      <c r="K193" s="315">
        <v>218</v>
      </c>
      <c r="L193" s="1">
        <f t="shared" si="170"/>
        <v>5</v>
      </c>
      <c r="M193" s="311">
        <v>213</v>
      </c>
      <c r="N193" s="1">
        <f t="shared" si="171"/>
        <v>0</v>
      </c>
      <c r="O193" s="308">
        <v>213</v>
      </c>
      <c r="P193" s="1">
        <f t="shared" si="234"/>
        <v>3</v>
      </c>
      <c r="Q193" s="301">
        <v>210</v>
      </c>
      <c r="R193" s="1">
        <f t="shared" si="178"/>
        <v>18</v>
      </c>
      <c r="S193" s="290">
        <v>192</v>
      </c>
      <c r="T193" s="1">
        <f t="shared" si="174"/>
        <v>0</v>
      </c>
      <c r="U193" s="282">
        <v>192</v>
      </c>
      <c r="V193" s="1">
        <f t="shared" si="175"/>
        <v>7</v>
      </c>
      <c r="W193" s="77">
        <v>185</v>
      </c>
      <c r="X193" s="1">
        <f t="shared" si="228"/>
        <v>10</v>
      </c>
      <c r="Y193" s="265">
        <v>175</v>
      </c>
      <c r="Z193" s="1">
        <f t="shared" si="246"/>
        <v>11</v>
      </c>
      <c r="AA193" s="234">
        <v>164</v>
      </c>
      <c r="AB193" s="1">
        <f t="shared" si="247"/>
        <v>2</v>
      </c>
      <c r="AC193" s="227">
        <v>162</v>
      </c>
      <c r="AD193" s="1">
        <f t="shared" si="248"/>
        <v>0</v>
      </c>
      <c r="AE193" s="63">
        <v>162</v>
      </c>
      <c r="AF193" s="1">
        <f t="shared" si="223"/>
        <v>4</v>
      </c>
      <c r="AG193" s="206">
        <v>158</v>
      </c>
      <c r="AH193" s="1">
        <f t="shared" si="224"/>
        <v>1</v>
      </c>
      <c r="AI193" s="63">
        <v>157</v>
      </c>
      <c r="AJ193" s="1">
        <f t="shared" si="225"/>
        <v>3</v>
      </c>
      <c r="AK193" s="63">
        <v>154</v>
      </c>
      <c r="AL193" s="1">
        <f t="shared" si="243"/>
        <v>3</v>
      </c>
      <c r="AM193" s="63">
        <v>151</v>
      </c>
      <c r="AN193" s="1">
        <f t="shared" si="237"/>
        <v>6</v>
      </c>
      <c r="AO193" s="63">
        <v>145</v>
      </c>
      <c r="AP193" s="1">
        <f t="shared" si="230"/>
        <v>9</v>
      </c>
      <c r="AQ193" s="63">
        <v>136</v>
      </c>
      <c r="AR193" s="1">
        <f t="shared" si="180"/>
        <v>2</v>
      </c>
      <c r="AS193" s="63">
        <v>134</v>
      </c>
      <c r="AT193" s="1">
        <f t="shared" si="181"/>
        <v>12</v>
      </c>
      <c r="AU193" s="63">
        <v>122</v>
      </c>
      <c r="AV193" s="1">
        <f t="shared" si="235"/>
        <v>14</v>
      </c>
      <c r="AW193" s="94">
        <v>108</v>
      </c>
      <c r="AX193" s="1">
        <f t="shared" si="185"/>
        <v>8</v>
      </c>
      <c r="AY193" s="63">
        <v>100</v>
      </c>
      <c r="AZ193" s="1">
        <f t="shared" si="186"/>
        <v>4</v>
      </c>
      <c r="BA193" s="63">
        <v>96</v>
      </c>
      <c r="BB193" s="1">
        <f t="shared" si="164"/>
        <v>0</v>
      </c>
      <c r="BC193" s="77">
        <v>96</v>
      </c>
      <c r="BD193" s="1">
        <f t="shared" si="164"/>
        <v>0</v>
      </c>
      <c r="BE193" s="63">
        <v>96</v>
      </c>
      <c r="BF193" s="1">
        <f t="shared" si="164"/>
        <v>11</v>
      </c>
      <c r="BG193" s="1">
        <v>85</v>
      </c>
      <c r="BH193" s="1">
        <f t="shared" si="240"/>
        <v>0</v>
      </c>
      <c r="BI193" s="10">
        <v>85</v>
      </c>
      <c r="BJ193" s="1">
        <f t="shared" si="242"/>
        <v>9</v>
      </c>
      <c r="BK193" s="10">
        <v>76</v>
      </c>
      <c r="BL193" s="1">
        <f t="shared" si="244"/>
        <v>3</v>
      </c>
      <c r="BM193" s="10">
        <v>73</v>
      </c>
      <c r="BN193" s="1">
        <f t="shared" si="112"/>
        <v>2</v>
      </c>
      <c r="BO193" s="10">
        <v>71</v>
      </c>
      <c r="BP193" s="1">
        <f t="shared" si="112"/>
        <v>5</v>
      </c>
      <c r="BQ193" s="10">
        <v>66</v>
      </c>
      <c r="BR193" s="1">
        <f t="shared" si="238"/>
        <v>1</v>
      </c>
      <c r="BS193" s="10">
        <v>65</v>
      </c>
      <c r="BT193" s="1">
        <f t="shared" si="113"/>
        <v>3</v>
      </c>
      <c r="BU193" s="10">
        <v>62</v>
      </c>
      <c r="BV193" s="1">
        <f t="shared" si="113"/>
        <v>4</v>
      </c>
      <c r="BW193" s="1">
        <v>58</v>
      </c>
      <c r="BX193" s="3">
        <v>65</v>
      </c>
      <c r="BY193" s="3">
        <v>58</v>
      </c>
      <c r="BZ193" s="7"/>
      <c r="CA193" s="5">
        <f t="shared" si="239"/>
        <v>7</v>
      </c>
      <c r="CB193" s="2"/>
      <c r="CC193" s="2"/>
      <c r="CE193" t="s">
        <v>563</v>
      </c>
      <c r="CF193" s="1" t="s">
        <v>564</v>
      </c>
    </row>
    <row r="194" spans="1:84">
      <c r="A194" s="60">
        <f>(X194+Z194+AB194+AD194+AF194+AH194+AJ194+AL194+AN194+AP194+AR194+AT194+AV194+AX194+AZ194+BB194+BD194+BF194+BH194+BJ194+BL194+BN194+BP194+BR194+BT194+BV194)/((25*3)+1.5)</f>
        <v>0.57516339869281041</v>
      </c>
      <c r="B194" s="1" t="s">
        <v>855</v>
      </c>
      <c r="C194" s="1" t="s">
        <v>96</v>
      </c>
      <c r="D194" s="159">
        <v>38972</v>
      </c>
      <c r="E194" s="141"/>
      <c r="F194" s="158">
        <f t="shared" si="241"/>
        <v>4310</v>
      </c>
      <c r="H194" s="203" t="s">
        <v>1143</v>
      </c>
      <c r="I194" s="1">
        <v>1</v>
      </c>
      <c r="J194" s="1" t="s">
        <v>284</v>
      </c>
      <c r="K194" s="315">
        <v>84</v>
      </c>
      <c r="L194" s="1">
        <f t="shared" si="170"/>
        <v>2</v>
      </c>
      <c r="M194" s="311">
        <v>82</v>
      </c>
      <c r="N194" s="1">
        <f t="shared" si="171"/>
        <v>1</v>
      </c>
      <c r="O194" s="308">
        <v>81</v>
      </c>
      <c r="P194" s="1">
        <f t="shared" si="234"/>
        <v>0</v>
      </c>
      <c r="Q194" s="301">
        <v>81</v>
      </c>
      <c r="R194" s="1">
        <f t="shared" si="178"/>
        <v>0</v>
      </c>
      <c r="S194" s="290">
        <v>81</v>
      </c>
      <c r="T194" s="1">
        <f t="shared" si="174"/>
        <v>0</v>
      </c>
      <c r="U194" s="282">
        <v>81</v>
      </c>
      <c r="V194" s="1">
        <f t="shared" si="175"/>
        <v>1</v>
      </c>
      <c r="W194" s="77">
        <v>80</v>
      </c>
      <c r="X194" s="1">
        <f t="shared" si="228"/>
        <v>1</v>
      </c>
      <c r="Y194" s="265">
        <v>79</v>
      </c>
      <c r="Z194" s="1">
        <f t="shared" si="246"/>
        <v>0</v>
      </c>
      <c r="AA194" s="234">
        <v>79</v>
      </c>
      <c r="AB194" s="1">
        <f t="shared" si="247"/>
        <v>0</v>
      </c>
      <c r="AC194" s="227">
        <v>79</v>
      </c>
      <c r="AD194" s="1">
        <f t="shared" si="248"/>
        <v>0</v>
      </c>
      <c r="AE194" s="63">
        <v>79</v>
      </c>
      <c r="AF194" s="1">
        <f t="shared" si="223"/>
        <v>0</v>
      </c>
      <c r="AG194" s="206">
        <v>79</v>
      </c>
      <c r="AH194" s="1">
        <f t="shared" si="224"/>
        <v>0</v>
      </c>
      <c r="AI194" s="63">
        <v>79</v>
      </c>
      <c r="AJ194" s="1">
        <f t="shared" si="225"/>
        <v>0</v>
      </c>
      <c r="AK194" s="63">
        <v>79</v>
      </c>
      <c r="AL194" s="1">
        <f t="shared" si="243"/>
        <v>3</v>
      </c>
      <c r="AM194" s="63">
        <v>76</v>
      </c>
      <c r="AN194" s="1">
        <f t="shared" si="237"/>
        <v>4</v>
      </c>
      <c r="AO194" s="63">
        <v>72</v>
      </c>
      <c r="AP194" s="1">
        <f t="shared" si="230"/>
        <v>0</v>
      </c>
      <c r="AQ194" s="63">
        <v>72</v>
      </c>
      <c r="AR194" s="1">
        <f t="shared" si="180"/>
        <v>-1</v>
      </c>
      <c r="AS194" s="63">
        <v>73</v>
      </c>
      <c r="AT194" s="1">
        <f t="shared" si="181"/>
        <v>12</v>
      </c>
      <c r="AU194" s="63">
        <v>61</v>
      </c>
      <c r="AV194" s="1">
        <f t="shared" si="235"/>
        <v>2</v>
      </c>
      <c r="AW194" s="94">
        <v>59</v>
      </c>
      <c r="AX194" s="1">
        <f t="shared" si="185"/>
        <v>2</v>
      </c>
      <c r="AY194" s="63">
        <v>57</v>
      </c>
      <c r="AZ194" s="1">
        <f t="shared" si="186"/>
        <v>2</v>
      </c>
      <c r="BA194" s="63">
        <v>55</v>
      </c>
      <c r="BB194" s="1">
        <f t="shared" si="164"/>
        <v>1</v>
      </c>
      <c r="BC194" s="77">
        <v>54</v>
      </c>
      <c r="BD194" s="1">
        <f t="shared" si="164"/>
        <v>3</v>
      </c>
      <c r="BE194" s="63">
        <v>51</v>
      </c>
      <c r="BF194" s="1">
        <f t="shared" si="164"/>
        <v>0</v>
      </c>
      <c r="BG194" s="1">
        <v>51</v>
      </c>
      <c r="BH194" s="1">
        <f t="shared" si="240"/>
        <v>3</v>
      </c>
      <c r="BI194" s="10">
        <v>48</v>
      </c>
      <c r="BJ194" s="1">
        <f t="shared" si="242"/>
        <v>3</v>
      </c>
      <c r="BK194" s="10">
        <v>45</v>
      </c>
      <c r="BL194" s="1">
        <f t="shared" si="244"/>
        <v>2</v>
      </c>
      <c r="BM194" s="10">
        <v>43</v>
      </c>
      <c r="BN194" s="1">
        <f t="shared" ref="BN194:BP284" si="249">BM194-BO194</f>
        <v>4</v>
      </c>
      <c r="BO194" s="10">
        <v>39</v>
      </c>
      <c r="BP194" s="1">
        <f t="shared" si="249"/>
        <v>0</v>
      </c>
      <c r="BQ194" s="10">
        <v>39</v>
      </c>
      <c r="BR194" s="1">
        <f t="shared" si="238"/>
        <v>1</v>
      </c>
      <c r="BS194" s="10">
        <v>38</v>
      </c>
      <c r="BT194" s="1">
        <f t="shared" si="113"/>
        <v>2</v>
      </c>
      <c r="BU194" s="10">
        <v>36</v>
      </c>
      <c r="BV194" s="1">
        <f t="shared" si="113"/>
        <v>0</v>
      </c>
      <c r="BW194" s="1">
        <v>36</v>
      </c>
      <c r="BX194" s="3">
        <v>36</v>
      </c>
      <c r="BY194" s="3">
        <v>36</v>
      </c>
      <c r="BZ194" s="7"/>
      <c r="CA194" s="5">
        <f t="shared" si="239"/>
        <v>0</v>
      </c>
      <c r="CB194" s="2"/>
      <c r="CC194" s="2"/>
      <c r="CE194" t="s">
        <v>565</v>
      </c>
      <c r="CF194" s="1" t="s">
        <v>566</v>
      </c>
    </row>
    <row r="195" spans="1:84">
      <c r="A195" s="60">
        <f>(X195+Z195+AB195+AD195+AF195+AH195+AJ195+AL195+AN195+AP195+AR195+AT195+AV195+AX195+AZ195+BB195+BD195+BF195+BH195+BJ195+BL195+BN195+BP195+BR195+BT195+BV195)/((25*3)+1.5)</f>
        <v>3.2026143790849675</v>
      </c>
      <c r="B195" s="1" t="s">
        <v>856</v>
      </c>
      <c r="C195" s="1" t="s">
        <v>96</v>
      </c>
      <c r="D195" s="159">
        <v>37312</v>
      </c>
      <c r="E195" s="141"/>
      <c r="F195" s="158">
        <f t="shared" si="241"/>
        <v>5970</v>
      </c>
      <c r="H195" s="138" t="s">
        <v>1007</v>
      </c>
      <c r="I195" s="1">
        <v>1</v>
      </c>
      <c r="J195" s="1" t="s">
        <v>184</v>
      </c>
      <c r="K195" s="315">
        <v>604</v>
      </c>
      <c r="L195" s="1">
        <f t="shared" si="170"/>
        <v>3</v>
      </c>
      <c r="M195" s="311">
        <v>601</v>
      </c>
      <c r="N195" s="1">
        <f t="shared" si="171"/>
        <v>8</v>
      </c>
      <c r="O195" s="308">
        <v>593</v>
      </c>
      <c r="P195" s="1">
        <f t="shared" si="234"/>
        <v>8</v>
      </c>
      <c r="Q195" s="301">
        <v>585</v>
      </c>
      <c r="R195" s="1">
        <f t="shared" si="178"/>
        <v>15</v>
      </c>
      <c r="S195" s="290">
        <v>570</v>
      </c>
      <c r="T195" s="1">
        <f t="shared" si="174"/>
        <v>5</v>
      </c>
      <c r="U195" s="282">
        <v>565</v>
      </c>
      <c r="V195" s="1">
        <f t="shared" si="175"/>
        <v>19</v>
      </c>
      <c r="W195" s="77">
        <v>546</v>
      </c>
      <c r="X195" s="1">
        <f t="shared" si="228"/>
        <v>0</v>
      </c>
      <c r="Y195" s="265">
        <v>546</v>
      </c>
      <c r="Z195" s="1">
        <f t="shared" si="246"/>
        <v>14</v>
      </c>
      <c r="AA195" s="234">
        <v>532</v>
      </c>
      <c r="AB195" s="1">
        <f t="shared" si="247"/>
        <v>8</v>
      </c>
      <c r="AC195" s="227">
        <v>524</v>
      </c>
      <c r="AD195" s="1">
        <f t="shared" si="248"/>
        <v>11</v>
      </c>
      <c r="AE195" s="63">
        <v>513</v>
      </c>
      <c r="AF195" s="1">
        <f t="shared" si="223"/>
        <v>12</v>
      </c>
      <c r="AG195" s="206">
        <v>501</v>
      </c>
      <c r="AH195" s="1">
        <f t="shared" si="224"/>
        <v>10</v>
      </c>
      <c r="AI195" s="63">
        <v>491</v>
      </c>
      <c r="AJ195" s="1">
        <f t="shared" si="225"/>
        <v>9</v>
      </c>
      <c r="AK195" s="63">
        <v>482</v>
      </c>
      <c r="AL195" s="1">
        <f t="shared" si="243"/>
        <v>12</v>
      </c>
      <c r="AM195" s="63">
        <v>470</v>
      </c>
      <c r="AN195" s="1">
        <f t="shared" si="237"/>
        <v>8</v>
      </c>
      <c r="AO195" s="63">
        <v>462</v>
      </c>
      <c r="AP195" s="1">
        <f t="shared" si="230"/>
        <v>10</v>
      </c>
      <c r="AQ195" s="63">
        <v>452</v>
      </c>
      <c r="AR195" s="1">
        <f t="shared" si="180"/>
        <v>6</v>
      </c>
      <c r="AS195" s="63">
        <v>446</v>
      </c>
      <c r="AT195" s="1">
        <f t="shared" si="181"/>
        <v>11</v>
      </c>
      <c r="AU195" s="63">
        <v>435</v>
      </c>
      <c r="AV195" s="1">
        <f t="shared" si="235"/>
        <v>5</v>
      </c>
      <c r="AW195" s="94">
        <v>430</v>
      </c>
      <c r="AX195" s="1">
        <f t="shared" si="185"/>
        <v>8</v>
      </c>
      <c r="AY195" s="63">
        <v>422</v>
      </c>
      <c r="AZ195" s="1">
        <f t="shared" si="186"/>
        <v>12</v>
      </c>
      <c r="BA195" s="63">
        <v>410</v>
      </c>
      <c r="BB195" s="1">
        <f t="shared" si="164"/>
        <v>11</v>
      </c>
      <c r="BC195" s="77">
        <v>399</v>
      </c>
      <c r="BD195" s="1">
        <f t="shared" si="164"/>
        <v>6</v>
      </c>
      <c r="BE195" s="63">
        <v>393</v>
      </c>
      <c r="BF195" s="1">
        <f t="shared" si="164"/>
        <v>14</v>
      </c>
      <c r="BG195" s="1">
        <v>379</v>
      </c>
      <c r="BH195" s="1">
        <f t="shared" si="240"/>
        <v>13</v>
      </c>
      <c r="BI195" s="10">
        <v>366</v>
      </c>
      <c r="BJ195" s="1">
        <f t="shared" si="242"/>
        <v>12</v>
      </c>
      <c r="BK195" s="10">
        <v>354</v>
      </c>
      <c r="BL195" s="1">
        <f t="shared" si="244"/>
        <v>7</v>
      </c>
      <c r="BM195" s="10">
        <v>347</v>
      </c>
      <c r="BN195" s="1">
        <f t="shared" si="249"/>
        <v>6</v>
      </c>
      <c r="BO195" s="10">
        <v>341</v>
      </c>
      <c r="BP195" s="1">
        <f t="shared" si="249"/>
        <v>15</v>
      </c>
      <c r="BQ195" s="10">
        <v>326</v>
      </c>
      <c r="BR195" s="1">
        <f t="shared" si="238"/>
        <v>12</v>
      </c>
      <c r="BS195" s="10">
        <v>314</v>
      </c>
      <c r="BT195" s="1">
        <f t="shared" si="113"/>
        <v>7</v>
      </c>
      <c r="BU195" s="10">
        <v>307</v>
      </c>
      <c r="BV195" s="1">
        <f t="shared" si="113"/>
        <v>6</v>
      </c>
      <c r="BW195" s="1">
        <v>301</v>
      </c>
      <c r="BX195" s="3">
        <v>307</v>
      </c>
      <c r="BY195" s="3">
        <v>297</v>
      </c>
      <c r="BZ195" s="7"/>
      <c r="CA195" s="5">
        <f t="shared" si="239"/>
        <v>10</v>
      </c>
      <c r="CB195" s="2"/>
      <c r="CC195" s="2"/>
      <c r="CE195" t="s">
        <v>567</v>
      </c>
      <c r="CF195" s="1" t="s">
        <v>568</v>
      </c>
    </row>
    <row r="196" spans="1:84">
      <c r="B196" s="1" t="s">
        <v>856</v>
      </c>
      <c r="C196" s="1" t="s">
        <v>100</v>
      </c>
      <c r="D196" s="166">
        <v>40697</v>
      </c>
      <c r="E196" s="157">
        <v>41061</v>
      </c>
      <c r="F196" s="165">
        <f>E196-D196</f>
        <v>364</v>
      </c>
      <c r="H196" s="87" t="s">
        <v>1006</v>
      </c>
      <c r="I196" s="8">
        <v>0</v>
      </c>
      <c r="J196" s="8" t="s">
        <v>63</v>
      </c>
      <c r="K196" s="315">
        <v>15</v>
      </c>
      <c r="L196" s="1">
        <f t="shared" si="170"/>
        <v>0</v>
      </c>
      <c r="M196" s="311">
        <v>15</v>
      </c>
      <c r="N196" s="1">
        <f t="shared" si="171"/>
        <v>0</v>
      </c>
      <c r="O196" s="308">
        <v>15</v>
      </c>
      <c r="P196" s="1">
        <f t="shared" si="234"/>
        <v>0</v>
      </c>
      <c r="Q196" s="301">
        <v>15</v>
      </c>
      <c r="R196" s="1">
        <f t="shared" si="178"/>
        <v>0</v>
      </c>
      <c r="S196" s="290">
        <v>15</v>
      </c>
      <c r="T196" s="1">
        <f t="shared" si="174"/>
        <v>0</v>
      </c>
      <c r="U196" s="282">
        <v>15</v>
      </c>
      <c r="V196" s="1">
        <f t="shared" si="175"/>
        <v>0</v>
      </c>
      <c r="W196" s="77">
        <v>15</v>
      </c>
      <c r="X196" s="1">
        <f t="shared" si="228"/>
        <v>0</v>
      </c>
      <c r="Y196" s="265">
        <v>15</v>
      </c>
      <c r="Z196" s="1">
        <f t="shared" si="246"/>
        <v>0</v>
      </c>
      <c r="AA196" s="234">
        <v>15</v>
      </c>
      <c r="AB196" s="1">
        <f t="shared" si="247"/>
        <v>0</v>
      </c>
      <c r="AC196" s="227">
        <v>15</v>
      </c>
      <c r="AD196" s="1">
        <f t="shared" si="248"/>
        <v>1</v>
      </c>
      <c r="AE196" s="63">
        <v>14</v>
      </c>
      <c r="AF196" s="1">
        <f t="shared" si="223"/>
        <v>0</v>
      </c>
      <c r="AG196" s="206">
        <v>14</v>
      </c>
      <c r="AH196" s="1">
        <f t="shared" si="224"/>
        <v>0</v>
      </c>
      <c r="AI196" s="63">
        <v>14</v>
      </c>
      <c r="AJ196" s="1">
        <f t="shared" si="225"/>
        <v>0</v>
      </c>
      <c r="AK196" s="63">
        <v>14</v>
      </c>
      <c r="AL196" s="1">
        <f t="shared" si="243"/>
        <v>0</v>
      </c>
      <c r="AM196" s="63">
        <v>14</v>
      </c>
      <c r="AN196" s="1">
        <f t="shared" si="237"/>
        <v>0</v>
      </c>
      <c r="AO196" s="63">
        <v>14</v>
      </c>
      <c r="AP196" s="1">
        <f t="shared" si="230"/>
        <v>0</v>
      </c>
      <c r="AQ196" s="63">
        <v>14</v>
      </c>
      <c r="AR196" s="1">
        <f t="shared" si="180"/>
        <v>0</v>
      </c>
      <c r="AS196" s="63">
        <v>14</v>
      </c>
      <c r="AT196" s="1">
        <f t="shared" si="181"/>
        <v>0</v>
      </c>
      <c r="AU196" s="63">
        <v>14</v>
      </c>
      <c r="AV196" s="1">
        <f t="shared" si="235"/>
        <v>0</v>
      </c>
      <c r="AW196" s="94">
        <v>14</v>
      </c>
      <c r="AX196" s="1">
        <f t="shared" si="185"/>
        <v>0</v>
      </c>
      <c r="AY196" s="63">
        <v>14</v>
      </c>
      <c r="AZ196" s="1">
        <f t="shared" si="186"/>
        <v>0</v>
      </c>
      <c r="BA196" s="63">
        <v>14</v>
      </c>
      <c r="BB196" s="1">
        <f t="shared" si="164"/>
        <v>0</v>
      </c>
      <c r="BC196" s="77">
        <v>14</v>
      </c>
      <c r="BD196" s="1">
        <f t="shared" si="164"/>
        <v>0</v>
      </c>
      <c r="BE196" s="63">
        <v>14</v>
      </c>
      <c r="BF196" s="1">
        <f t="shared" si="164"/>
        <v>4</v>
      </c>
      <c r="BG196" s="1">
        <v>10</v>
      </c>
      <c r="BH196" s="1">
        <f t="shared" si="240"/>
        <v>0</v>
      </c>
      <c r="BI196" s="10">
        <v>10</v>
      </c>
      <c r="BJ196" s="1">
        <f t="shared" si="242"/>
        <v>0</v>
      </c>
      <c r="BK196" s="10">
        <v>10</v>
      </c>
      <c r="BL196" s="1">
        <f t="shared" si="244"/>
        <v>0</v>
      </c>
      <c r="BM196" s="10">
        <v>10</v>
      </c>
      <c r="BN196" s="10">
        <f t="shared" si="249"/>
        <v>10</v>
      </c>
      <c r="BO196" s="38">
        <v>0</v>
      </c>
      <c r="BP196" s="38"/>
      <c r="BQ196" s="38"/>
      <c r="BR196" s="38"/>
      <c r="BS196" s="38"/>
      <c r="BT196" s="38"/>
      <c r="BU196" s="38"/>
      <c r="BV196" s="38"/>
      <c r="BW196" s="38"/>
      <c r="BX196" s="43"/>
      <c r="BY196" s="43"/>
      <c r="BZ196" s="7"/>
      <c r="CA196" s="5">
        <f>BX196-BY196+BZ196</f>
        <v>0</v>
      </c>
      <c r="CB196" s="2"/>
      <c r="CC196" s="2"/>
      <c r="CE196" t="s">
        <v>567</v>
      </c>
      <c r="CF196" s="1" t="s">
        <v>568</v>
      </c>
    </row>
    <row r="197" spans="1:84">
      <c r="A197" s="60">
        <f>(X197+Z197+AB197+AD197+AF197+AH197+AJ197+AL197+AN197+AP197+AR197+AT197+AV197+AX197+AZ197+BB197+BD197+BF197+BH197+BJ197+BL197+BN197+BP197+BR197+BT197+BV197)/((25*3)+1.5)</f>
        <v>4</v>
      </c>
      <c r="B197" s="1" t="s">
        <v>857</v>
      </c>
      <c r="C197" s="1" t="s">
        <v>96</v>
      </c>
      <c r="D197" s="159">
        <v>42650</v>
      </c>
      <c r="E197" s="141"/>
      <c r="F197" s="158">
        <f>$B$1-D197</f>
        <v>632</v>
      </c>
      <c r="H197" s="138" t="s">
        <v>1007</v>
      </c>
      <c r="I197" s="1">
        <v>1</v>
      </c>
      <c r="J197" s="1" t="s">
        <v>138</v>
      </c>
      <c r="K197" s="315">
        <v>823</v>
      </c>
      <c r="L197" s="1">
        <f t="shared" ref="L197:L204" si="250">K197-M197</f>
        <v>11</v>
      </c>
      <c r="M197" s="311">
        <v>812</v>
      </c>
      <c r="N197" s="1">
        <f t="shared" ref="N197:N204" si="251">M197-O197</f>
        <v>18</v>
      </c>
      <c r="O197" s="308">
        <v>794</v>
      </c>
      <c r="P197" s="1">
        <f t="shared" si="234"/>
        <v>1</v>
      </c>
      <c r="Q197" s="301">
        <v>793</v>
      </c>
      <c r="R197" s="1">
        <f t="shared" si="178"/>
        <v>12</v>
      </c>
      <c r="S197" s="290">
        <v>781</v>
      </c>
      <c r="T197" s="1">
        <f t="shared" si="174"/>
        <v>6</v>
      </c>
      <c r="U197" s="282">
        <v>775</v>
      </c>
      <c r="V197" s="1">
        <f t="shared" si="175"/>
        <v>11</v>
      </c>
      <c r="W197" s="77">
        <v>764</v>
      </c>
      <c r="X197" s="1">
        <f t="shared" si="228"/>
        <v>0</v>
      </c>
      <c r="Y197" s="265">
        <v>764</v>
      </c>
      <c r="Z197" s="1">
        <f t="shared" si="246"/>
        <v>11</v>
      </c>
      <c r="AA197" s="234">
        <v>753</v>
      </c>
      <c r="AB197" s="1">
        <f t="shared" si="247"/>
        <v>8</v>
      </c>
      <c r="AC197" s="227">
        <v>745</v>
      </c>
      <c r="AD197" s="1">
        <f t="shared" si="248"/>
        <v>21</v>
      </c>
      <c r="AE197" s="63">
        <v>724</v>
      </c>
      <c r="AF197" s="1">
        <f t="shared" si="223"/>
        <v>11</v>
      </c>
      <c r="AG197" s="206">
        <v>713</v>
      </c>
      <c r="AH197" s="1">
        <f t="shared" si="224"/>
        <v>14</v>
      </c>
      <c r="AI197" s="63">
        <v>699</v>
      </c>
      <c r="AJ197" s="1">
        <f t="shared" si="225"/>
        <v>10</v>
      </c>
      <c r="AK197" s="63">
        <v>689</v>
      </c>
      <c r="AL197" s="1">
        <f t="shared" si="243"/>
        <v>28</v>
      </c>
      <c r="AM197" s="63">
        <v>661</v>
      </c>
      <c r="AN197" s="1">
        <f t="shared" si="237"/>
        <v>6</v>
      </c>
      <c r="AO197" s="63">
        <v>655</v>
      </c>
      <c r="AP197" s="1">
        <f t="shared" si="230"/>
        <v>4</v>
      </c>
      <c r="AQ197" s="63">
        <v>651</v>
      </c>
      <c r="AR197" s="1">
        <f t="shared" si="180"/>
        <v>7</v>
      </c>
      <c r="AS197" s="63">
        <v>644</v>
      </c>
      <c r="AT197" s="1">
        <f t="shared" si="181"/>
        <v>16</v>
      </c>
      <c r="AU197" s="63">
        <v>628</v>
      </c>
      <c r="AV197" s="1">
        <f t="shared" si="235"/>
        <v>1</v>
      </c>
      <c r="AW197" s="94">
        <v>627</v>
      </c>
      <c r="AX197" s="1">
        <f t="shared" si="185"/>
        <v>15</v>
      </c>
      <c r="AY197" s="63">
        <v>612</v>
      </c>
      <c r="AZ197" s="1">
        <f t="shared" si="186"/>
        <v>23</v>
      </c>
      <c r="BA197" s="63">
        <v>589</v>
      </c>
      <c r="BB197" s="1">
        <f t="shared" si="164"/>
        <v>13</v>
      </c>
      <c r="BC197" s="77">
        <v>576</v>
      </c>
      <c r="BD197" s="1">
        <f t="shared" si="164"/>
        <v>4</v>
      </c>
      <c r="BE197" s="63">
        <v>572</v>
      </c>
      <c r="BF197" s="1">
        <f t="shared" si="164"/>
        <v>4</v>
      </c>
      <c r="BG197" s="1">
        <v>568</v>
      </c>
      <c r="BH197" s="1">
        <f t="shared" si="240"/>
        <v>27</v>
      </c>
      <c r="BI197" s="10">
        <v>541</v>
      </c>
      <c r="BJ197" s="1">
        <f t="shared" si="242"/>
        <v>15</v>
      </c>
      <c r="BK197" s="10">
        <v>526</v>
      </c>
      <c r="BL197" s="1">
        <f t="shared" si="244"/>
        <v>5</v>
      </c>
      <c r="BM197" s="10">
        <v>521</v>
      </c>
      <c r="BN197" s="1">
        <f t="shared" si="249"/>
        <v>10</v>
      </c>
      <c r="BO197" s="10">
        <v>511</v>
      </c>
      <c r="BP197" s="1">
        <f t="shared" si="249"/>
        <v>24</v>
      </c>
      <c r="BQ197" s="10">
        <v>487</v>
      </c>
      <c r="BR197" s="1">
        <f>BQ197-BS197</f>
        <v>19</v>
      </c>
      <c r="BS197" s="10">
        <v>468</v>
      </c>
      <c r="BT197" s="1">
        <f t="shared" si="113"/>
        <v>10</v>
      </c>
      <c r="BU197" s="10">
        <v>458</v>
      </c>
      <c r="BV197" s="1">
        <f t="shared" si="113"/>
        <v>0</v>
      </c>
      <c r="BW197" s="1">
        <v>458</v>
      </c>
      <c r="BX197" s="3">
        <v>500</v>
      </c>
      <c r="BY197" s="3">
        <v>456</v>
      </c>
      <c r="BZ197" s="7"/>
      <c r="CA197" s="5">
        <f t="shared" si="239"/>
        <v>44</v>
      </c>
      <c r="CB197" s="2"/>
      <c r="CC197" s="2"/>
      <c r="CE197" t="s">
        <v>569</v>
      </c>
      <c r="CF197" s="1" t="s">
        <v>570</v>
      </c>
    </row>
    <row r="198" spans="1:84">
      <c r="B198" s="1" t="s">
        <v>858</v>
      </c>
      <c r="C198" s="1" t="s">
        <v>100</v>
      </c>
      <c r="D198" s="171">
        <v>39553</v>
      </c>
      <c r="E198" s="166">
        <v>39715</v>
      </c>
      <c r="F198" s="165">
        <f>E198-D198</f>
        <v>162</v>
      </c>
      <c r="H198" s="87" t="s">
        <v>1006</v>
      </c>
      <c r="I198" s="8">
        <v>0</v>
      </c>
      <c r="J198" s="8" t="s">
        <v>193</v>
      </c>
      <c r="K198" s="315">
        <v>280</v>
      </c>
      <c r="L198" s="1">
        <f t="shared" si="250"/>
        <v>0</v>
      </c>
      <c r="M198" s="311">
        <v>280</v>
      </c>
      <c r="N198" s="1">
        <f t="shared" si="251"/>
        <v>0</v>
      </c>
      <c r="O198" s="308">
        <v>280</v>
      </c>
      <c r="P198" s="1">
        <f t="shared" si="234"/>
        <v>1</v>
      </c>
      <c r="Q198" s="301">
        <v>279</v>
      </c>
      <c r="R198" s="1">
        <f t="shared" si="178"/>
        <v>-1</v>
      </c>
      <c r="S198" s="290">
        <v>280</v>
      </c>
      <c r="T198" s="1">
        <f t="shared" si="174"/>
        <v>0</v>
      </c>
      <c r="U198" s="282">
        <v>280</v>
      </c>
      <c r="V198" s="1">
        <f t="shared" si="175"/>
        <v>0</v>
      </c>
      <c r="W198" s="77">
        <v>280</v>
      </c>
      <c r="X198" s="1">
        <f t="shared" si="228"/>
        <v>0</v>
      </c>
      <c r="Y198" s="265">
        <v>280</v>
      </c>
      <c r="Z198" s="1">
        <f t="shared" si="246"/>
        <v>0</v>
      </c>
      <c r="AA198" s="234">
        <v>280</v>
      </c>
      <c r="AB198" s="1">
        <f t="shared" si="247"/>
        <v>0</v>
      </c>
      <c r="AC198" s="227">
        <v>280</v>
      </c>
      <c r="AD198" s="1">
        <f t="shared" si="248"/>
        <v>0</v>
      </c>
      <c r="AE198" s="63">
        <v>280</v>
      </c>
      <c r="AF198" s="1">
        <f t="shared" si="223"/>
        <v>0</v>
      </c>
      <c r="AG198" s="206">
        <v>280</v>
      </c>
      <c r="AH198" s="1">
        <f t="shared" si="224"/>
        <v>0</v>
      </c>
      <c r="AI198" s="63">
        <v>280</v>
      </c>
      <c r="AJ198" s="1">
        <f t="shared" si="225"/>
        <v>-1</v>
      </c>
      <c r="AK198" s="63">
        <v>281</v>
      </c>
      <c r="AL198" s="1">
        <f t="shared" si="243"/>
        <v>0</v>
      </c>
      <c r="AM198" s="63">
        <v>281</v>
      </c>
      <c r="AN198" s="1">
        <f t="shared" si="237"/>
        <v>0</v>
      </c>
      <c r="AO198" s="63">
        <v>281</v>
      </c>
      <c r="AP198" s="1">
        <f t="shared" si="230"/>
        <v>0</v>
      </c>
      <c r="AQ198" s="63">
        <v>281</v>
      </c>
      <c r="AR198" s="1">
        <f t="shared" si="180"/>
        <v>0</v>
      </c>
      <c r="AS198" s="63">
        <v>281</v>
      </c>
      <c r="AT198" s="1">
        <f t="shared" si="181"/>
        <v>0</v>
      </c>
      <c r="AU198" s="63">
        <v>281</v>
      </c>
      <c r="AV198" s="1">
        <f t="shared" si="235"/>
        <v>-1</v>
      </c>
      <c r="AW198" s="94">
        <v>282</v>
      </c>
      <c r="AX198" s="1">
        <f t="shared" si="185"/>
        <v>0</v>
      </c>
      <c r="AY198" s="63">
        <v>282</v>
      </c>
      <c r="AZ198" s="1">
        <f t="shared" si="186"/>
        <v>0</v>
      </c>
      <c r="BA198" s="63">
        <v>282</v>
      </c>
      <c r="BB198" s="1">
        <f t="shared" si="164"/>
        <v>0</v>
      </c>
      <c r="BC198" s="77">
        <v>282</v>
      </c>
      <c r="BD198" s="1">
        <f t="shared" si="164"/>
        <v>0</v>
      </c>
      <c r="BE198" s="63">
        <v>282</v>
      </c>
      <c r="BF198" s="1">
        <f t="shared" si="164"/>
        <v>0</v>
      </c>
      <c r="BG198" s="1">
        <v>282</v>
      </c>
      <c r="BH198" s="1">
        <f t="shared" si="240"/>
        <v>5</v>
      </c>
      <c r="BI198" s="10">
        <v>277</v>
      </c>
      <c r="BJ198" s="1">
        <f t="shared" si="242"/>
        <v>0</v>
      </c>
      <c r="BK198" s="10">
        <v>277</v>
      </c>
      <c r="BL198" s="1">
        <f t="shared" si="244"/>
        <v>0</v>
      </c>
      <c r="BM198" s="10">
        <v>277</v>
      </c>
      <c r="BN198" s="1">
        <f t="shared" si="249"/>
        <v>1</v>
      </c>
      <c r="BO198" s="10">
        <v>276</v>
      </c>
      <c r="BP198" s="1">
        <f t="shared" si="249"/>
        <v>5</v>
      </c>
      <c r="BQ198" s="10">
        <v>271</v>
      </c>
      <c r="BR198" s="1">
        <f>BQ198-BS198</f>
        <v>0</v>
      </c>
      <c r="BS198" s="10">
        <v>271</v>
      </c>
      <c r="BT198" s="1">
        <f t="shared" si="113"/>
        <v>2</v>
      </c>
      <c r="BU198" s="10">
        <v>269</v>
      </c>
      <c r="BV198" s="1">
        <f t="shared" si="113"/>
        <v>7</v>
      </c>
      <c r="BW198" s="1">
        <v>262</v>
      </c>
      <c r="BX198" s="3">
        <v>270</v>
      </c>
      <c r="BY198" s="3">
        <v>261</v>
      </c>
      <c r="BZ198" s="7"/>
      <c r="CA198" s="5">
        <f t="shared" si="239"/>
        <v>9</v>
      </c>
      <c r="CB198" s="2"/>
      <c r="CC198" s="2"/>
      <c r="CE198" t="s">
        <v>571</v>
      </c>
      <c r="CF198" s="1" t="s">
        <v>572</v>
      </c>
    </row>
    <row r="199" spans="1:84">
      <c r="A199" s="112">
        <f>(AL199+AN199+AP199+AR199+AT199+AV199+AX199+AZ199+BB199+BD199)/((10*3))</f>
        <v>1.1666666666666667</v>
      </c>
      <c r="B199" s="1" t="s">
        <v>30</v>
      </c>
      <c r="C199" s="1" t="s">
        <v>96</v>
      </c>
      <c r="D199" s="159">
        <v>41271</v>
      </c>
      <c r="E199" s="141"/>
      <c r="F199" s="158">
        <f t="shared" ref="F199" si="252">$B$1-D199</f>
        <v>2011</v>
      </c>
      <c r="H199" s="10" t="s">
        <v>1006</v>
      </c>
      <c r="I199" s="1">
        <v>1</v>
      </c>
      <c r="J199" s="1" t="s">
        <v>29</v>
      </c>
      <c r="K199" s="315">
        <v>54</v>
      </c>
      <c r="L199" s="1">
        <f t="shared" si="250"/>
        <v>2</v>
      </c>
      <c r="M199" s="311">
        <v>52</v>
      </c>
      <c r="N199" s="1">
        <f t="shared" si="251"/>
        <v>0</v>
      </c>
      <c r="O199" s="308">
        <v>52</v>
      </c>
      <c r="P199" s="1">
        <f t="shared" si="234"/>
        <v>0</v>
      </c>
      <c r="Q199" s="301">
        <v>52</v>
      </c>
      <c r="R199" s="1">
        <f t="shared" si="178"/>
        <v>1</v>
      </c>
      <c r="S199" s="290">
        <v>51</v>
      </c>
      <c r="T199" s="1">
        <f t="shared" si="174"/>
        <v>0</v>
      </c>
      <c r="U199" s="282">
        <v>51</v>
      </c>
      <c r="V199" s="1">
        <f t="shared" si="175"/>
        <v>3</v>
      </c>
      <c r="W199" s="77">
        <v>48</v>
      </c>
      <c r="X199" s="1">
        <f t="shared" si="228"/>
        <v>0</v>
      </c>
      <c r="Y199" s="265">
        <v>48</v>
      </c>
      <c r="Z199" s="1">
        <f t="shared" si="246"/>
        <v>0</v>
      </c>
      <c r="AA199" s="234">
        <v>48</v>
      </c>
      <c r="AB199" s="1">
        <f t="shared" si="247"/>
        <v>1</v>
      </c>
      <c r="AC199" s="227">
        <v>47</v>
      </c>
      <c r="AD199" s="1">
        <f t="shared" si="248"/>
        <v>2</v>
      </c>
      <c r="AE199" s="63">
        <v>45</v>
      </c>
      <c r="AF199" s="1">
        <f t="shared" si="223"/>
        <v>1</v>
      </c>
      <c r="AG199" s="206">
        <v>44</v>
      </c>
      <c r="AH199" s="1">
        <f t="shared" si="224"/>
        <v>3</v>
      </c>
      <c r="AI199" s="63">
        <v>41</v>
      </c>
      <c r="AJ199" s="1">
        <f t="shared" si="225"/>
        <v>6</v>
      </c>
      <c r="AK199" s="63">
        <v>35</v>
      </c>
      <c r="AL199" s="1">
        <f t="shared" si="243"/>
        <v>3</v>
      </c>
      <c r="AM199" s="63">
        <v>32</v>
      </c>
      <c r="AN199" s="1">
        <f t="shared" si="237"/>
        <v>0</v>
      </c>
      <c r="AO199" s="63">
        <v>32</v>
      </c>
      <c r="AP199" s="1">
        <f t="shared" si="230"/>
        <v>3</v>
      </c>
      <c r="AQ199" s="63">
        <v>29</v>
      </c>
      <c r="AR199" s="1">
        <f t="shared" si="180"/>
        <v>1</v>
      </c>
      <c r="AS199" s="63">
        <v>28</v>
      </c>
      <c r="AT199" s="1">
        <f t="shared" si="181"/>
        <v>14</v>
      </c>
      <c r="AU199" s="63">
        <v>14</v>
      </c>
      <c r="AV199" s="1">
        <f t="shared" si="235"/>
        <v>1</v>
      </c>
      <c r="AW199" s="94">
        <v>13</v>
      </c>
      <c r="AX199" s="1">
        <f>AW199-AY199</f>
        <v>0</v>
      </c>
      <c r="AY199" s="63">
        <v>13</v>
      </c>
      <c r="AZ199" s="1">
        <f>AY199-BA199</f>
        <v>0</v>
      </c>
      <c r="BA199" s="63">
        <v>13</v>
      </c>
      <c r="BB199" s="1">
        <f>BA199-BC199</f>
        <v>1</v>
      </c>
      <c r="BC199" s="77">
        <v>12</v>
      </c>
      <c r="BD199" s="1">
        <f>BC199-BE199</f>
        <v>12</v>
      </c>
      <c r="BE199" s="76">
        <v>0</v>
      </c>
      <c r="BF199" s="38"/>
      <c r="BG199" s="38"/>
      <c r="BH199" s="38"/>
      <c r="BI199" s="38"/>
      <c r="BJ199" s="38"/>
      <c r="BK199" s="38"/>
      <c r="BL199" s="38"/>
      <c r="BM199" s="38"/>
      <c r="BN199" s="38"/>
      <c r="BO199" s="38"/>
      <c r="BP199" s="38"/>
      <c r="BQ199" s="38"/>
      <c r="BR199" s="38"/>
      <c r="BS199" s="38"/>
      <c r="BT199" s="38"/>
      <c r="BU199" s="38"/>
      <c r="BV199" s="38"/>
      <c r="BW199" s="38"/>
      <c r="BX199" s="43"/>
      <c r="BY199" s="43"/>
      <c r="BZ199" s="7"/>
      <c r="CA199" s="5"/>
      <c r="CB199" s="2"/>
      <c r="CC199" s="2"/>
      <c r="CE199"/>
    </row>
    <row r="200" spans="1:84">
      <c r="B200" s="1" t="s">
        <v>859</v>
      </c>
      <c r="C200" s="1" t="s">
        <v>100</v>
      </c>
      <c r="D200" s="166">
        <v>35612</v>
      </c>
      <c r="E200" s="166">
        <v>40543</v>
      </c>
      <c r="F200" s="165">
        <f>E200-D200</f>
        <v>4931</v>
      </c>
      <c r="H200" s="87" t="s">
        <v>1006</v>
      </c>
      <c r="I200" s="8">
        <v>0</v>
      </c>
      <c r="J200" s="8" t="s">
        <v>132</v>
      </c>
      <c r="K200" s="315">
        <v>610</v>
      </c>
      <c r="L200" s="1">
        <f t="shared" si="250"/>
        <v>0</v>
      </c>
      <c r="M200" s="311">
        <v>610</v>
      </c>
      <c r="N200" s="1">
        <f t="shared" si="251"/>
        <v>1</v>
      </c>
      <c r="O200" s="308">
        <v>609</v>
      </c>
      <c r="P200" s="1">
        <f t="shared" si="234"/>
        <v>0</v>
      </c>
      <c r="Q200" s="301">
        <v>609</v>
      </c>
      <c r="R200" s="1">
        <f t="shared" si="178"/>
        <v>0</v>
      </c>
      <c r="S200" s="290">
        <v>609</v>
      </c>
      <c r="T200" s="1">
        <f t="shared" si="174"/>
        <v>0</v>
      </c>
      <c r="U200" s="282">
        <v>609</v>
      </c>
      <c r="V200" s="1">
        <f t="shared" si="175"/>
        <v>0</v>
      </c>
      <c r="W200" s="77">
        <v>609</v>
      </c>
      <c r="X200" s="1">
        <f t="shared" si="228"/>
        <v>0</v>
      </c>
      <c r="Y200" s="265">
        <v>609</v>
      </c>
      <c r="Z200" s="1">
        <f t="shared" si="246"/>
        <v>0</v>
      </c>
      <c r="AA200" s="234">
        <v>609</v>
      </c>
      <c r="AB200" s="1">
        <f t="shared" si="247"/>
        <v>0</v>
      </c>
      <c r="AC200" s="227">
        <v>609</v>
      </c>
      <c r="AD200" s="1">
        <f t="shared" si="248"/>
        <v>0</v>
      </c>
      <c r="AE200" s="63">
        <v>609</v>
      </c>
      <c r="AF200" s="1">
        <f t="shared" si="223"/>
        <v>0</v>
      </c>
      <c r="AG200" s="206">
        <v>609</v>
      </c>
      <c r="AH200" s="1">
        <f t="shared" si="224"/>
        <v>1</v>
      </c>
      <c r="AI200" s="63">
        <v>608</v>
      </c>
      <c r="AJ200" s="1">
        <f t="shared" si="225"/>
        <v>6</v>
      </c>
      <c r="AK200" s="63">
        <v>602</v>
      </c>
      <c r="AL200" s="1">
        <f t="shared" si="243"/>
        <v>0</v>
      </c>
      <c r="AM200" s="63">
        <v>602</v>
      </c>
      <c r="AN200" s="1">
        <f t="shared" si="237"/>
        <v>1</v>
      </c>
      <c r="AO200" s="63">
        <v>601</v>
      </c>
      <c r="AP200" s="1">
        <f t="shared" si="230"/>
        <v>3</v>
      </c>
      <c r="AQ200" s="63">
        <v>598</v>
      </c>
      <c r="AR200" s="1">
        <f t="shared" si="180"/>
        <v>0</v>
      </c>
      <c r="AS200" s="63">
        <v>598</v>
      </c>
      <c r="AT200" s="1">
        <f t="shared" si="181"/>
        <v>0</v>
      </c>
      <c r="AU200" s="63">
        <v>598</v>
      </c>
      <c r="AV200" s="1">
        <f t="shared" si="235"/>
        <v>0</v>
      </c>
      <c r="AW200" s="94">
        <v>598</v>
      </c>
      <c r="AX200" s="1">
        <f t="shared" ref="AX200:AX289" si="253">AW200-AY200</f>
        <v>0</v>
      </c>
      <c r="AY200" s="63">
        <v>598</v>
      </c>
      <c r="AZ200" s="1">
        <f t="shared" ref="AZ200:AZ289" si="254">AY200-BA200</f>
        <v>0</v>
      </c>
      <c r="BA200" s="63">
        <v>598</v>
      </c>
      <c r="BB200" s="1">
        <f t="shared" si="164"/>
        <v>0</v>
      </c>
      <c r="BC200" s="77">
        <v>598</v>
      </c>
      <c r="BD200" s="1">
        <f t="shared" si="164"/>
        <v>0</v>
      </c>
      <c r="BE200" s="63">
        <v>598</v>
      </c>
      <c r="BF200" s="1">
        <f t="shared" si="164"/>
        <v>0</v>
      </c>
      <c r="BG200" s="1">
        <v>598</v>
      </c>
      <c r="BH200" s="1">
        <f t="shared" si="240"/>
        <v>2</v>
      </c>
      <c r="BI200" s="10">
        <v>596</v>
      </c>
      <c r="BJ200" s="1">
        <f t="shared" si="242"/>
        <v>0</v>
      </c>
      <c r="BK200" s="10">
        <v>596</v>
      </c>
      <c r="BL200" s="1">
        <f t="shared" si="244"/>
        <v>1</v>
      </c>
      <c r="BM200" s="10">
        <v>595</v>
      </c>
      <c r="BN200" s="1">
        <f t="shared" si="249"/>
        <v>0</v>
      </c>
      <c r="BO200" s="10">
        <v>595</v>
      </c>
      <c r="BP200" s="1">
        <f t="shared" si="249"/>
        <v>3</v>
      </c>
      <c r="BQ200" s="10">
        <v>592</v>
      </c>
      <c r="BR200" s="1">
        <f t="shared" ref="BR200:BR207" si="255">BQ200-BS200</f>
        <v>0</v>
      </c>
      <c r="BS200" s="10">
        <v>592</v>
      </c>
      <c r="BT200" s="1">
        <f t="shared" ref="BT200:BV289" si="256">BS200-BU200</f>
        <v>24</v>
      </c>
      <c r="BU200" s="10">
        <v>568</v>
      </c>
      <c r="BV200" s="1">
        <f t="shared" si="256"/>
        <v>6</v>
      </c>
      <c r="BW200" s="1">
        <v>562</v>
      </c>
      <c r="BX200" s="3">
        <v>563</v>
      </c>
      <c r="BY200" s="3">
        <v>550</v>
      </c>
      <c r="BZ200" s="7"/>
      <c r="CA200" s="5">
        <f t="shared" si="239"/>
        <v>13</v>
      </c>
      <c r="CB200" s="2"/>
      <c r="CC200" s="2"/>
      <c r="CE200" t="s">
        <v>573</v>
      </c>
      <c r="CF200" s="1" t="s">
        <v>574</v>
      </c>
    </row>
    <row r="201" spans="1:84">
      <c r="B201" s="1" t="s">
        <v>860</v>
      </c>
      <c r="C201" s="1" t="s">
        <v>100</v>
      </c>
      <c r="D201" s="166">
        <v>38975</v>
      </c>
      <c r="E201" s="166">
        <v>41140</v>
      </c>
      <c r="F201" s="165">
        <f>E201-D201</f>
        <v>2165</v>
      </c>
      <c r="H201" s="87" t="s">
        <v>1006</v>
      </c>
      <c r="I201" s="8">
        <v>0</v>
      </c>
      <c r="J201" s="8" t="s">
        <v>214</v>
      </c>
      <c r="K201" s="315">
        <v>288</v>
      </c>
      <c r="L201" s="1">
        <f t="shared" si="250"/>
        <v>1</v>
      </c>
      <c r="M201" s="311">
        <v>287</v>
      </c>
      <c r="N201" s="1">
        <f t="shared" si="251"/>
        <v>0</v>
      </c>
      <c r="O201" s="308">
        <v>287</v>
      </c>
      <c r="P201" s="1">
        <f t="shared" si="234"/>
        <v>0</v>
      </c>
      <c r="Q201" s="301">
        <v>287</v>
      </c>
      <c r="R201" s="1">
        <f t="shared" si="178"/>
        <v>0</v>
      </c>
      <c r="S201" s="290">
        <v>287</v>
      </c>
      <c r="T201" s="1">
        <f t="shared" ref="T201:T204" si="257">S201-U201</f>
        <v>0</v>
      </c>
      <c r="U201" s="282">
        <v>287</v>
      </c>
      <c r="V201" s="1">
        <f t="shared" ref="V201:V204" si="258">U201-W201</f>
        <v>0</v>
      </c>
      <c r="W201" s="77">
        <v>287</v>
      </c>
      <c r="X201" s="1">
        <f t="shared" si="228"/>
        <v>0</v>
      </c>
      <c r="Y201" s="265">
        <v>287</v>
      </c>
      <c r="Z201" s="1">
        <f t="shared" si="246"/>
        <v>0</v>
      </c>
      <c r="AA201" s="234">
        <v>287</v>
      </c>
      <c r="AB201" s="1">
        <f t="shared" si="247"/>
        <v>0</v>
      </c>
      <c r="AC201" s="227">
        <v>287</v>
      </c>
      <c r="AD201" s="1">
        <f t="shared" si="248"/>
        <v>0</v>
      </c>
      <c r="AE201" s="63">
        <v>287</v>
      </c>
      <c r="AF201" s="1">
        <f t="shared" si="223"/>
        <v>0</v>
      </c>
      <c r="AG201" s="206">
        <v>287</v>
      </c>
      <c r="AH201" s="1">
        <f t="shared" si="224"/>
        <v>0</v>
      </c>
      <c r="AI201" s="63">
        <v>287</v>
      </c>
      <c r="AJ201" s="1">
        <f t="shared" si="225"/>
        <v>0</v>
      </c>
      <c r="AK201" s="63">
        <v>287</v>
      </c>
      <c r="AL201" s="1">
        <f t="shared" si="243"/>
        <v>0</v>
      </c>
      <c r="AM201" s="63">
        <v>287</v>
      </c>
      <c r="AN201" s="1">
        <f t="shared" si="237"/>
        <v>1</v>
      </c>
      <c r="AO201" s="63">
        <v>286</v>
      </c>
      <c r="AP201" s="1">
        <f t="shared" si="230"/>
        <v>0</v>
      </c>
      <c r="AQ201" s="63">
        <v>286</v>
      </c>
      <c r="AR201" s="1">
        <f t="shared" si="180"/>
        <v>0</v>
      </c>
      <c r="AS201" s="63">
        <v>286</v>
      </c>
      <c r="AT201" s="1">
        <f t="shared" si="181"/>
        <v>0</v>
      </c>
      <c r="AU201" s="63">
        <v>286</v>
      </c>
      <c r="AV201" s="1">
        <f t="shared" si="235"/>
        <v>0</v>
      </c>
      <c r="AW201" s="94">
        <v>286</v>
      </c>
      <c r="AX201" s="1">
        <f t="shared" si="253"/>
        <v>1</v>
      </c>
      <c r="AY201" s="63">
        <v>285</v>
      </c>
      <c r="AZ201" s="1">
        <f t="shared" si="254"/>
        <v>0</v>
      </c>
      <c r="BA201" s="63">
        <v>285</v>
      </c>
      <c r="BB201" s="1">
        <f t="shared" si="164"/>
        <v>0</v>
      </c>
      <c r="BC201" s="77">
        <v>285</v>
      </c>
      <c r="BD201" s="1">
        <f t="shared" si="164"/>
        <v>0</v>
      </c>
      <c r="BE201" s="63">
        <v>285</v>
      </c>
      <c r="BF201" s="1">
        <f t="shared" si="164"/>
        <v>6</v>
      </c>
      <c r="BG201" s="1">
        <v>279</v>
      </c>
      <c r="BH201" s="1">
        <f t="shared" si="240"/>
        <v>16</v>
      </c>
      <c r="BI201" s="10">
        <v>263</v>
      </c>
      <c r="BJ201" s="1">
        <f t="shared" si="242"/>
        <v>11</v>
      </c>
      <c r="BK201" s="10">
        <v>252</v>
      </c>
      <c r="BL201" s="1">
        <f t="shared" si="244"/>
        <v>9</v>
      </c>
      <c r="BM201" s="10">
        <v>243</v>
      </c>
      <c r="BN201" s="1">
        <f t="shared" si="249"/>
        <v>10</v>
      </c>
      <c r="BO201" s="10">
        <v>233</v>
      </c>
      <c r="BP201" s="1">
        <f t="shared" si="249"/>
        <v>14</v>
      </c>
      <c r="BQ201" s="10">
        <v>219</v>
      </c>
      <c r="BR201" s="1">
        <f t="shared" si="255"/>
        <v>15</v>
      </c>
      <c r="BS201" s="10">
        <v>204</v>
      </c>
      <c r="BT201" s="1">
        <f t="shared" si="256"/>
        <v>10</v>
      </c>
      <c r="BU201" s="10">
        <v>194</v>
      </c>
      <c r="BV201" s="1">
        <f t="shared" si="256"/>
        <v>-1</v>
      </c>
      <c r="BW201" s="1">
        <v>195</v>
      </c>
      <c r="BX201" s="3">
        <v>197</v>
      </c>
      <c r="BY201" s="3">
        <v>195</v>
      </c>
      <c r="BZ201" s="7"/>
      <c r="CA201" s="5">
        <f t="shared" si="239"/>
        <v>2</v>
      </c>
      <c r="CB201" s="2"/>
      <c r="CC201" s="2"/>
      <c r="CE201" t="s">
        <v>575</v>
      </c>
      <c r="CF201" s="1" t="s">
        <v>576</v>
      </c>
    </row>
    <row r="202" spans="1:84">
      <c r="A202" s="60">
        <f>(X202+Z202+AB202+AD202+AF202+AH202+AJ202+AL202+AN202+AP202+AR202+AT202+AV202+AX202+AZ202+BB202+BD202+BF202+BH202+BJ202+BL202+BN202+BP202+BR202+BT202+BV202)/((25*3)+1.5)</f>
        <v>2.9673202614379086</v>
      </c>
      <c r="B202" s="1" t="s">
        <v>861</v>
      </c>
      <c r="C202" s="1" t="s">
        <v>96</v>
      </c>
      <c r="D202" s="159">
        <v>34506</v>
      </c>
      <c r="E202" s="141"/>
      <c r="F202" s="158">
        <f t="shared" ref="F202:F207" si="259">$B$1-D202</f>
        <v>8776</v>
      </c>
      <c r="H202" s="138" t="s">
        <v>1007</v>
      </c>
      <c r="I202" s="1">
        <v>1</v>
      </c>
      <c r="J202" s="1" t="s">
        <v>148</v>
      </c>
      <c r="K202" s="315">
        <v>693</v>
      </c>
      <c r="L202" s="1">
        <f t="shared" si="250"/>
        <v>2</v>
      </c>
      <c r="M202" s="311">
        <v>691</v>
      </c>
      <c r="N202" s="1">
        <f t="shared" si="251"/>
        <v>6</v>
      </c>
      <c r="O202" s="308">
        <v>685</v>
      </c>
      <c r="P202" s="1">
        <f t="shared" si="234"/>
        <v>6</v>
      </c>
      <c r="Q202" s="301">
        <v>679</v>
      </c>
      <c r="R202" s="1">
        <f t="shared" si="178"/>
        <v>7</v>
      </c>
      <c r="S202" s="290">
        <v>672</v>
      </c>
      <c r="T202" s="1">
        <f t="shared" si="257"/>
        <v>7</v>
      </c>
      <c r="U202" s="282">
        <v>665</v>
      </c>
      <c r="V202" s="1">
        <f t="shared" si="258"/>
        <v>7</v>
      </c>
      <c r="W202" s="77">
        <v>658</v>
      </c>
      <c r="X202" s="1">
        <f t="shared" si="228"/>
        <v>9</v>
      </c>
      <c r="Y202" s="265">
        <v>649</v>
      </c>
      <c r="Z202" s="1">
        <f t="shared" si="246"/>
        <v>13</v>
      </c>
      <c r="AA202" s="234">
        <v>636</v>
      </c>
      <c r="AB202" s="1">
        <f t="shared" si="247"/>
        <v>0</v>
      </c>
      <c r="AC202" s="227">
        <v>636</v>
      </c>
      <c r="AD202" s="1">
        <f t="shared" si="248"/>
        <v>13</v>
      </c>
      <c r="AE202" s="63">
        <v>623</v>
      </c>
      <c r="AF202" s="1">
        <f t="shared" si="223"/>
        <v>4</v>
      </c>
      <c r="AG202" s="206">
        <v>619</v>
      </c>
      <c r="AH202" s="1">
        <f t="shared" si="224"/>
        <v>5</v>
      </c>
      <c r="AI202" s="63">
        <v>614</v>
      </c>
      <c r="AJ202" s="1">
        <f t="shared" si="225"/>
        <v>12</v>
      </c>
      <c r="AK202" s="63">
        <v>602</v>
      </c>
      <c r="AL202" s="1">
        <f t="shared" si="243"/>
        <v>9</v>
      </c>
      <c r="AM202" s="63">
        <v>593</v>
      </c>
      <c r="AN202" s="1">
        <f t="shared" si="237"/>
        <v>9</v>
      </c>
      <c r="AO202" s="63">
        <v>584</v>
      </c>
      <c r="AP202" s="1">
        <f t="shared" si="230"/>
        <v>9</v>
      </c>
      <c r="AQ202" s="63">
        <v>575</v>
      </c>
      <c r="AR202" s="1">
        <f t="shared" si="180"/>
        <v>14</v>
      </c>
      <c r="AS202" s="63">
        <v>561</v>
      </c>
      <c r="AT202" s="1">
        <f t="shared" si="181"/>
        <v>11</v>
      </c>
      <c r="AU202" s="63">
        <v>550</v>
      </c>
      <c r="AV202" s="1">
        <f t="shared" si="235"/>
        <v>6</v>
      </c>
      <c r="AW202" s="94">
        <v>544</v>
      </c>
      <c r="AX202" s="1">
        <f t="shared" si="253"/>
        <v>5</v>
      </c>
      <c r="AY202" s="63">
        <v>539</v>
      </c>
      <c r="AZ202" s="1">
        <f t="shared" si="254"/>
        <v>11</v>
      </c>
      <c r="BA202" s="63">
        <v>528</v>
      </c>
      <c r="BB202" s="1">
        <f t="shared" si="164"/>
        <v>9</v>
      </c>
      <c r="BC202" s="77">
        <v>519</v>
      </c>
      <c r="BD202" s="1">
        <f t="shared" si="164"/>
        <v>7</v>
      </c>
      <c r="BE202" s="63">
        <v>512</v>
      </c>
      <c r="BF202" s="1">
        <f t="shared" si="164"/>
        <v>9</v>
      </c>
      <c r="BG202" s="1">
        <v>503</v>
      </c>
      <c r="BH202" s="1">
        <f t="shared" si="240"/>
        <v>13</v>
      </c>
      <c r="BI202" s="10">
        <v>490</v>
      </c>
      <c r="BJ202" s="1">
        <f t="shared" si="242"/>
        <v>8</v>
      </c>
      <c r="BK202" s="10">
        <v>482</v>
      </c>
      <c r="BL202" s="1">
        <f t="shared" si="244"/>
        <v>7</v>
      </c>
      <c r="BM202" s="10">
        <v>475</v>
      </c>
      <c r="BN202" s="1">
        <f t="shared" si="249"/>
        <v>12</v>
      </c>
      <c r="BO202" s="10">
        <v>463</v>
      </c>
      <c r="BP202" s="1">
        <f t="shared" si="249"/>
        <v>19</v>
      </c>
      <c r="BQ202" s="10">
        <v>444</v>
      </c>
      <c r="BR202" s="1">
        <f t="shared" si="255"/>
        <v>4</v>
      </c>
      <c r="BS202" s="10">
        <v>440</v>
      </c>
      <c r="BT202" s="1">
        <f t="shared" si="256"/>
        <v>7</v>
      </c>
      <c r="BU202" s="10">
        <v>433</v>
      </c>
      <c r="BV202" s="1">
        <f t="shared" si="256"/>
        <v>2</v>
      </c>
      <c r="BW202" s="1">
        <v>431</v>
      </c>
      <c r="BX202" s="3">
        <v>431</v>
      </c>
      <c r="BY202" s="3">
        <v>419</v>
      </c>
      <c r="BZ202" s="7">
        <v>3</v>
      </c>
      <c r="CA202" s="5">
        <f t="shared" si="239"/>
        <v>15</v>
      </c>
      <c r="CB202" s="2"/>
      <c r="CC202" s="2"/>
      <c r="CE202" t="s">
        <v>577</v>
      </c>
      <c r="CF202" s="1" t="s">
        <v>578</v>
      </c>
    </row>
    <row r="203" spans="1:84">
      <c r="A203" s="60">
        <f>(X203+Z203+AB203+AD203+AF203+AH203+AJ203+AL203+AN203+AP203+AR203+AT203+AV203+AX203+AZ203+BB203+BD203+BF203+BH203+BJ203+BL203+BN203+BP203+BR203+BT203+BV203)/((25*3)+1.5)</f>
        <v>0.9673202614379085</v>
      </c>
      <c r="B203" s="1" t="s">
        <v>862</v>
      </c>
      <c r="C203" s="1" t="s">
        <v>96</v>
      </c>
      <c r="D203" s="167">
        <v>37956</v>
      </c>
      <c r="E203" s="141"/>
      <c r="F203" s="158">
        <f t="shared" si="259"/>
        <v>5326</v>
      </c>
      <c r="H203" s="10" t="s">
        <v>1006</v>
      </c>
      <c r="I203" s="10">
        <v>1</v>
      </c>
      <c r="J203" s="10" t="s">
        <v>227</v>
      </c>
      <c r="K203" s="315">
        <v>244</v>
      </c>
      <c r="L203" s="1">
        <f t="shared" si="250"/>
        <v>4</v>
      </c>
      <c r="M203" s="311">
        <v>240</v>
      </c>
      <c r="N203" s="1">
        <f t="shared" si="251"/>
        <v>1</v>
      </c>
      <c r="O203" s="308">
        <v>239</v>
      </c>
      <c r="P203" s="1">
        <f t="shared" si="234"/>
        <v>0</v>
      </c>
      <c r="Q203" s="301">
        <v>239</v>
      </c>
      <c r="R203" s="1">
        <f t="shared" ref="R203:R204" si="260">Q203-S203</f>
        <v>18</v>
      </c>
      <c r="S203" s="290">
        <v>221</v>
      </c>
      <c r="T203" s="1">
        <f t="shared" si="257"/>
        <v>2</v>
      </c>
      <c r="U203" s="282">
        <v>219</v>
      </c>
      <c r="V203" s="1">
        <f t="shared" si="258"/>
        <v>3</v>
      </c>
      <c r="W203" s="77">
        <v>216</v>
      </c>
      <c r="X203" s="1">
        <f t="shared" si="228"/>
        <v>1</v>
      </c>
      <c r="Y203" s="265">
        <v>215</v>
      </c>
      <c r="Z203" s="1">
        <f t="shared" si="246"/>
        <v>1</v>
      </c>
      <c r="AA203" s="234">
        <v>214</v>
      </c>
      <c r="AB203" s="1">
        <f t="shared" si="247"/>
        <v>2</v>
      </c>
      <c r="AC203" s="227">
        <v>212</v>
      </c>
      <c r="AD203" s="1">
        <f t="shared" si="248"/>
        <v>7</v>
      </c>
      <c r="AE203" s="63">
        <v>205</v>
      </c>
      <c r="AF203" s="1">
        <f t="shared" si="223"/>
        <v>3</v>
      </c>
      <c r="AG203" s="206">
        <v>202</v>
      </c>
      <c r="AH203" s="1">
        <f t="shared" si="224"/>
        <v>0</v>
      </c>
      <c r="AI203" s="63">
        <v>202</v>
      </c>
      <c r="AJ203" s="1">
        <f t="shared" si="225"/>
        <v>1</v>
      </c>
      <c r="AK203" s="63">
        <v>201</v>
      </c>
      <c r="AL203" s="1">
        <f t="shared" si="243"/>
        <v>0</v>
      </c>
      <c r="AM203" s="63">
        <v>201</v>
      </c>
      <c r="AN203" s="1">
        <f t="shared" si="237"/>
        <v>8</v>
      </c>
      <c r="AO203" s="63">
        <v>193</v>
      </c>
      <c r="AP203" s="1">
        <f t="shared" si="230"/>
        <v>4</v>
      </c>
      <c r="AQ203" s="63">
        <v>189</v>
      </c>
      <c r="AR203" s="1">
        <f t="shared" si="180"/>
        <v>3</v>
      </c>
      <c r="AS203" s="63">
        <v>186</v>
      </c>
      <c r="AT203" s="1">
        <f t="shared" si="181"/>
        <v>1</v>
      </c>
      <c r="AU203" s="63">
        <v>185</v>
      </c>
      <c r="AV203" s="1">
        <f t="shared" si="235"/>
        <v>2</v>
      </c>
      <c r="AW203" s="94">
        <v>183</v>
      </c>
      <c r="AX203" s="1">
        <f t="shared" si="253"/>
        <v>2</v>
      </c>
      <c r="AY203" s="63">
        <v>181</v>
      </c>
      <c r="AZ203" s="1">
        <f t="shared" si="254"/>
        <v>2</v>
      </c>
      <c r="BA203" s="63">
        <v>179</v>
      </c>
      <c r="BB203" s="1">
        <f t="shared" si="164"/>
        <v>3</v>
      </c>
      <c r="BC203" s="77">
        <v>176</v>
      </c>
      <c r="BD203" s="1">
        <f t="shared" si="164"/>
        <v>1</v>
      </c>
      <c r="BE203" s="63">
        <v>175</v>
      </c>
      <c r="BF203" s="1">
        <f t="shared" si="164"/>
        <v>2</v>
      </c>
      <c r="BG203" s="1">
        <v>173</v>
      </c>
      <c r="BH203" s="1">
        <f t="shared" si="240"/>
        <v>0</v>
      </c>
      <c r="BI203" s="10">
        <v>173</v>
      </c>
      <c r="BJ203" s="1">
        <f t="shared" si="242"/>
        <v>6</v>
      </c>
      <c r="BK203" s="10">
        <v>167</v>
      </c>
      <c r="BL203" s="1">
        <f t="shared" si="244"/>
        <v>0</v>
      </c>
      <c r="BM203" s="10">
        <v>167</v>
      </c>
      <c r="BN203" s="1">
        <f t="shared" si="249"/>
        <v>12</v>
      </c>
      <c r="BO203" s="10">
        <v>155</v>
      </c>
      <c r="BP203" s="1">
        <f t="shared" si="249"/>
        <v>6</v>
      </c>
      <c r="BQ203" s="10">
        <v>149</v>
      </c>
      <c r="BR203" s="1">
        <f t="shared" si="255"/>
        <v>3</v>
      </c>
      <c r="BS203" s="10">
        <v>146</v>
      </c>
      <c r="BT203" s="1">
        <f t="shared" si="256"/>
        <v>4</v>
      </c>
      <c r="BU203" s="10">
        <v>142</v>
      </c>
      <c r="BV203" s="1">
        <f t="shared" si="256"/>
        <v>0</v>
      </c>
      <c r="BW203" s="1">
        <v>142</v>
      </c>
      <c r="BX203" s="3">
        <v>145</v>
      </c>
      <c r="BY203" s="3">
        <v>133</v>
      </c>
      <c r="BZ203" s="7"/>
      <c r="CA203" s="5">
        <f t="shared" si="239"/>
        <v>12</v>
      </c>
      <c r="CB203" s="2"/>
      <c r="CC203" s="2"/>
      <c r="CE203" t="s">
        <v>579</v>
      </c>
      <c r="CF203" s="1" t="s">
        <v>580</v>
      </c>
    </row>
    <row r="204" spans="1:84">
      <c r="A204" s="60">
        <f>(X204+Z204+AB204+AD204+AF204+AH204+AJ204+AL204+AN204+AP204+AR204+AT204+AV204+AX204+AZ204+BB204+BD204+BF204+BH204+BJ204+BL204+BN204+BP204+BR204+BT204+BV204)/((25*3)+1.5)</f>
        <v>0.75816993464052285</v>
      </c>
      <c r="B204" s="1" t="s">
        <v>863</v>
      </c>
      <c r="C204" s="1" t="s">
        <v>96</v>
      </c>
      <c r="D204" s="159">
        <v>39968</v>
      </c>
      <c r="E204" s="141"/>
      <c r="F204" s="158">
        <f t="shared" si="259"/>
        <v>3314</v>
      </c>
      <c r="H204" s="203" t="s">
        <v>1143</v>
      </c>
      <c r="I204" s="1">
        <v>1</v>
      </c>
      <c r="J204" s="1" t="s">
        <v>299</v>
      </c>
      <c r="K204" s="315">
        <v>88</v>
      </c>
      <c r="L204" s="1">
        <f t="shared" si="250"/>
        <v>2</v>
      </c>
      <c r="M204" s="311">
        <v>86</v>
      </c>
      <c r="N204" s="1">
        <f t="shared" si="251"/>
        <v>0</v>
      </c>
      <c r="O204" s="308">
        <v>86</v>
      </c>
      <c r="P204" s="1">
        <f t="shared" si="234"/>
        <v>1</v>
      </c>
      <c r="Q204" s="301">
        <v>85</v>
      </c>
      <c r="R204" s="1">
        <f t="shared" si="260"/>
        <v>1</v>
      </c>
      <c r="S204" s="290">
        <v>84</v>
      </c>
      <c r="T204" s="1">
        <f t="shared" si="257"/>
        <v>0</v>
      </c>
      <c r="U204" s="282">
        <v>84</v>
      </c>
      <c r="V204" s="1">
        <f t="shared" si="258"/>
        <v>3</v>
      </c>
      <c r="W204" s="77">
        <v>81</v>
      </c>
      <c r="X204" s="1">
        <f t="shared" si="228"/>
        <v>0</v>
      </c>
      <c r="Y204" s="265">
        <v>81</v>
      </c>
      <c r="Z204" s="1">
        <f t="shared" si="246"/>
        <v>1</v>
      </c>
      <c r="AA204" s="234">
        <v>80</v>
      </c>
      <c r="AB204" s="1">
        <f t="shared" si="247"/>
        <v>0</v>
      </c>
      <c r="AC204" s="227">
        <v>80</v>
      </c>
      <c r="AD204" s="1">
        <f t="shared" si="248"/>
        <v>1</v>
      </c>
      <c r="AE204" s="63">
        <v>79</v>
      </c>
      <c r="AF204" s="1">
        <f t="shared" si="223"/>
        <v>0</v>
      </c>
      <c r="AG204" s="206">
        <v>79</v>
      </c>
      <c r="AH204" s="1">
        <f t="shared" si="224"/>
        <v>3</v>
      </c>
      <c r="AI204" s="63">
        <v>76</v>
      </c>
      <c r="AJ204" s="1">
        <f t="shared" si="225"/>
        <v>0</v>
      </c>
      <c r="AK204" s="63">
        <v>76</v>
      </c>
      <c r="AL204" s="1">
        <f t="shared" si="243"/>
        <v>5</v>
      </c>
      <c r="AM204" s="63">
        <v>71</v>
      </c>
      <c r="AN204" s="1">
        <f t="shared" si="237"/>
        <v>4</v>
      </c>
      <c r="AO204" s="63">
        <v>67</v>
      </c>
      <c r="AP204" s="1">
        <f t="shared" si="230"/>
        <v>0</v>
      </c>
      <c r="AQ204" s="63">
        <v>67</v>
      </c>
      <c r="AR204" s="1">
        <f t="shared" si="180"/>
        <v>1</v>
      </c>
      <c r="AS204" s="63">
        <v>66</v>
      </c>
      <c r="AT204" s="1">
        <f t="shared" si="181"/>
        <v>1</v>
      </c>
      <c r="AU204" s="63">
        <v>65</v>
      </c>
      <c r="AV204" s="1">
        <f t="shared" si="235"/>
        <v>3</v>
      </c>
      <c r="AW204" s="94">
        <v>62</v>
      </c>
      <c r="AX204" s="1">
        <f t="shared" si="253"/>
        <v>3</v>
      </c>
      <c r="AY204" s="63">
        <v>59</v>
      </c>
      <c r="AZ204" s="1">
        <f t="shared" si="254"/>
        <v>2</v>
      </c>
      <c r="BA204" s="63">
        <v>57</v>
      </c>
      <c r="BB204" s="1">
        <f t="shared" si="164"/>
        <v>2</v>
      </c>
      <c r="BC204" s="77">
        <v>55</v>
      </c>
      <c r="BD204" s="1">
        <f t="shared" si="164"/>
        <v>3</v>
      </c>
      <c r="BE204" s="63">
        <v>52</v>
      </c>
      <c r="BF204" s="1">
        <f t="shared" si="164"/>
        <v>5</v>
      </c>
      <c r="BG204" s="1">
        <v>47</v>
      </c>
      <c r="BH204" s="1">
        <f t="shared" si="240"/>
        <v>4</v>
      </c>
      <c r="BI204" s="10">
        <v>43</v>
      </c>
      <c r="BJ204" s="1">
        <f t="shared" si="242"/>
        <v>3</v>
      </c>
      <c r="BK204" s="10">
        <v>40</v>
      </c>
      <c r="BL204" s="1">
        <f t="shared" si="244"/>
        <v>0</v>
      </c>
      <c r="BM204" s="10">
        <v>40</v>
      </c>
      <c r="BN204" s="1">
        <f t="shared" si="249"/>
        <v>4</v>
      </c>
      <c r="BO204" s="10">
        <v>36</v>
      </c>
      <c r="BP204" s="1">
        <f t="shared" si="249"/>
        <v>0</v>
      </c>
      <c r="BQ204" s="10">
        <v>36</v>
      </c>
      <c r="BR204" s="1">
        <f t="shared" si="255"/>
        <v>12</v>
      </c>
      <c r="BS204" s="10">
        <v>24</v>
      </c>
      <c r="BT204" s="1">
        <f t="shared" si="256"/>
        <v>1</v>
      </c>
      <c r="BU204" s="10">
        <v>23</v>
      </c>
      <c r="BV204" s="1">
        <f t="shared" si="256"/>
        <v>0</v>
      </c>
      <c r="BW204" s="1">
        <v>23</v>
      </c>
      <c r="BX204" s="3">
        <v>23</v>
      </c>
      <c r="BY204" s="3">
        <v>23</v>
      </c>
      <c r="BZ204" s="7"/>
      <c r="CA204" s="5">
        <f t="shared" si="239"/>
        <v>0</v>
      </c>
      <c r="CB204" s="2"/>
      <c r="CC204" s="2"/>
      <c r="CE204" t="s">
        <v>581</v>
      </c>
      <c r="CF204" s="1" t="s">
        <v>582</v>
      </c>
    </row>
    <row r="205" spans="1:84">
      <c r="B205" s="1" t="s">
        <v>863</v>
      </c>
      <c r="C205" s="1" t="s">
        <v>1239</v>
      </c>
      <c r="D205" s="236"/>
      <c r="E205" s="237"/>
      <c r="F205" s="238"/>
      <c r="H205" s="238"/>
      <c r="I205" s="1" t="s">
        <v>1095</v>
      </c>
      <c r="J205" s="1" t="s">
        <v>1240</v>
      </c>
      <c r="K205" s="315">
        <v>1</v>
      </c>
      <c r="L205" s="237"/>
      <c r="M205" s="311">
        <v>1</v>
      </c>
      <c r="N205" s="237"/>
      <c r="O205" s="308">
        <v>1</v>
      </c>
      <c r="P205" s="237"/>
      <c r="Q205" s="301">
        <v>1</v>
      </c>
      <c r="R205" s="237"/>
      <c r="S205" s="290">
        <v>1</v>
      </c>
      <c r="T205" s="237"/>
      <c r="U205" s="282">
        <v>1</v>
      </c>
      <c r="V205" s="237"/>
      <c r="W205" s="77">
        <v>1</v>
      </c>
      <c r="X205" s="237"/>
      <c r="Y205" s="265">
        <v>1</v>
      </c>
      <c r="Z205" s="237"/>
      <c r="AA205" s="239"/>
      <c r="AB205" s="237"/>
      <c r="AC205" s="239"/>
      <c r="AD205" s="237"/>
      <c r="AE205" s="240"/>
      <c r="AF205" s="237"/>
      <c r="AG205" s="241"/>
      <c r="AH205" s="237"/>
      <c r="AI205" s="240"/>
      <c r="AJ205" s="237"/>
      <c r="AK205" s="240"/>
      <c r="AL205" s="237"/>
      <c r="AM205" s="240"/>
      <c r="AN205" s="237"/>
      <c r="AO205" s="240"/>
      <c r="AP205" s="237"/>
      <c r="AQ205" s="240"/>
      <c r="AR205" s="237"/>
      <c r="AS205" s="240"/>
      <c r="AT205" s="237"/>
      <c r="AU205" s="240"/>
      <c r="AV205" s="237"/>
      <c r="AW205" s="242"/>
      <c r="AX205" s="237"/>
      <c r="AY205" s="240"/>
      <c r="AZ205" s="237"/>
      <c r="BA205" s="240"/>
      <c r="BB205" s="237"/>
      <c r="BC205" s="243"/>
      <c r="BD205" s="237"/>
      <c r="BE205" s="240"/>
      <c r="BF205" s="237"/>
      <c r="BG205" s="237"/>
      <c r="BH205" s="237"/>
      <c r="BI205" s="237"/>
      <c r="BJ205" s="237"/>
      <c r="BK205" s="237"/>
      <c r="BL205" s="237"/>
      <c r="BM205" s="237"/>
      <c r="BN205" s="237"/>
      <c r="BO205" s="237"/>
      <c r="BP205" s="237"/>
      <c r="BQ205" s="237"/>
      <c r="BR205" s="237"/>
      <c r="BS205" s="237"/>
      <c r="BT205" s="237"/>
      <c r="BU205" s="237"/>
      <c r="BV205" s="237"/>
      <c r="BW205" s="237"/>
      <c r="BX205" s="244"/>
      <c r="BY205" s="244"/>
      <c r="BZ205" s="244"/>
      <c r="CA205" s="245"/>
      <c r="CB205" s="245"/>
      <c r="CC205" s="245"/>
      <c r="CD205" s="237"/>
      <c r="CE205" s="246"/>
      <c r="CF205" s="237"/>
    </row>
    <row r="206" spans="1:84">
      <c r="A206" s="60">
        <f>(X206+Z206+AB206+AD206+AF206+AH206+AJ206+AL206+AN206+AP206+AR206+AT206+AV206+AX206+AZ206+BB206+BD206+BF206+BH206+BJ206+BL206+BN206+BP206+BR206+BT206+BV206)/((25*3)+1.5)</f>
        <v>3.7254901960784315</v>
      </c>
      <c r="B206" s="1" t="s">
        <v>864</v>
      </c>
      <c r="C206" s="1" t="s">
        <v>96</v>
      </c>
      <c r="D206" s="159">
        <v>41272</v>
      </c>
      <c r="E206" s="141"/>
      <c r="F206" s="158">
        <f t="shared" si="259"/>
        <v>2010</v>
      </c>
      <c r="H206" s="138" t="s">
        <v>1007</v>
      </c>
      <c r="I206" s="1">
        <v>1</v>
      </c>
      <c r="J206" s="1" t="s">
        <v>134</v>
      </c>
      <c r="K206" s="315">
        <v>862</v>
      </c>
      <c r="L206" s="1">
        <f t="shared" ref="L206:L270" si="261">K206-M206</f>
        <v>4</v>
      </c>
      <c r="M206" s="311">
        <v>858</v>
      </c>
      <c r="N206" s="1">
        <f t="shared" ref="N206:N270" si="262">M206-O206</f>
        <v>3</v>
      </c>
      <c r="O206" s="308">
        <v>855</v>
      </c>
      <c r="P206" s="1">
        <f t="shared" ref="P206:P235" si="263">O206-Q206</f>
        <v>3</v>
      </c>
      <c r="Q206" s="301">
        <v>852</v>
      </c>
      <c r="R206" s="1">
        <f t="shared" ref="R206:R273" si="264">Q206-S206</f>
        <v>6</v>
      </c>
      <c r="S206" s="290">
        <v>846</v>
      </c>
      <c r="T206" s="1">
        <f t="shared" ref="T206:T273" si="265">S206-U206</f>
        <v>18</v>
      </c>
      <c r="U206" s="282">
        <v>828</v>
      </c>
      <c r="V206" s="1">
        <f t="shared" ref="V206:V273" si="266">U206-W206</f>
        <v>12</v>
      </c>
      <c r="W206" s="77">
        <v>816</v>
      </c>
      <c r="X206" s="1">
        <f t="shared" ref="X206:X245" si="267">W206-Y206</f>
        <v>1</v>
      </c>
      <c r="Y206" s="265">
        <v>815</v>
      </c>
      <c r="Z206" s="1">
        <f t="shared" si="246"/>
        <v>6</v>
      </c>
      <c r="AA206" s="234">
        <v>809</v>
      </c>
      <c r="AB206" s="1">
        <f t="shared" si="247"/>
        <v>9</v>
      </c>
      <c r="AC206" s="227">
        <v>800</v>
      </c>
      <c r="AD206" s="1">
        <f t="shared" si="248"/>
        <v>9</v>
      </c>
      <c r="AE206" s="63">
        <v>791</v>
      </c>
      <c r="AF206" s="1">
        <f t="shared" si="223"/>
        <v>5</v>
      </c>
      <c r="AG206" s="206">
        <v>786</v>
      </c>
      <c r="AH206" s="1">
        <f t="shared" si="224"/>
        <v>9</v>
      </c>
      <c r="AI206" s="63">
        <v>777</v>
      </c>
      <c r="AJ206" s="1">
        <f t="shared" si="225"/>
        <v>13</v>
      </c>
      <c r="AK206" s="63">
        <v>764</v>
      </c>
      <c r="AL206" s="1">
        <f t="shared" si="243"/>
        <v>14</v>
      </c>
      <c r="AM206" s="63">
        <v>750</v>
      </c>
      <c r="AN206" s="1">
        <f t="shared" si="237"/>
        <v>9</v>
      </c>
      <c r="AO206" s="63">
        <v>741</v>
      </c>
      <c r="AP206" s="1">
        <f t="shared" si="230"/>
        <v>6</v>
      </c>
      <c r="AQ206" s="63">
        <v>735</v>
      </c>
      <c r="AR206" s="1">
        <f t="shared" si="180"/>
        <v>18</v>
      </c>
      <c r="AS206" s="63">
        <v>717</v>
      </c>
      <c r="AT206" s="1">
        <f t="shared" si="181"/>
        <v>15</v>
      </c>
      <c r="AU206" s="63">
        <v>702</v>
      </c>
      <c r="AV206" s="1">
        <f t="shared" si="235"/>
        <v>8</v>
      </c>
      <c r="AW206" s="94">
        <v>694</v>
      </c>
      <c r="AX206" s="1">
        <f t="shared" si="253"/>
        <v>9</v>
      </c>
      <c r="AY206" s="63">
        <v>685</v>
      </c>
      <c r="AZ206" s="1">
        <f t="shared" si="254"/>
        <v>12</v>
      </c>
      <c r="BA206" s="63">
        <v>673</v>
      </c>
      <c r="BB206" s="1">
        <f t="shared" si="164"/>
        <v>21</v>
      </c>
      <c r="BC206" s="77">
        <v>652</v>
      </c>
      <c r="BD206" s="1">
        <f t="shared" si="164"/>
        <v>11</v>
      </c>
      <c r="BE206" s="63">
        <v>641</v>
      </c>
      <c r="BF206" s="1">
        <f t="shared" si="164"/>
        <v>12</v>
      </c>
      <c r="BG206" s="1">
        <v>629</v>
      </c>
      <c r="BH206" s="1">
        <f t="shared" si="240"/>
        <v>8</v>
      </c>
      <c r="BI206" s="10">
        <v>621</v>
      </c>
      <c r="BJ206" s="1">
        <f t="shared" si="242"/>
        <v>16</v>
      </c>
      <c r="BK206" s="10">
        <v>605</v>
      </c>
      <c r="BL206" s="1">
        <f t="shared" si="244"/>
        <v>6</v>
      </c>
      <c r="BM206" s="10">
        <v>599</v>
      </c>
      <c r="BN206" s="1">
        <f t="shared" si="249"/>
        <v>4</v>
      </c>
      <c r="BO206" s="10">
        <v>595</v>
      </c>
      <c r="BP206" s="1">
        <f t="shared" si="249"/>
        <v>10</v>
      </c>
      <c r="BQ206" s="10">
        <v>585</v>
      </c>
      <c r="BR206" s="1">
        <f t="shared" si="255"/>
        <v>41</v>
      </c>
      <c r="BS206" s="10">
        <v>544</v>
      </c>
      <c r="BT206" s="1">
        <f t="shared" si="256"/>
        <v>9</v>
      </c>
      <c r="BU206" s="10">
        <v>535</v>
      </c>
      <c r="BV206" s="1">
        <f t="shared" si="256"/>
        <v>4</v>
      </c>
      <c r="BW206" s="1">
        <v>531</v>
      </c>
      <c r="BX206" s="3">
        <v>547</v>
      </c>
      <c r="BY206" s="3">
        <v>531</v>
      </c>
      <c r="BZ206" s="7"/>
      <c r="CA206" s="5">
        <f t="shared" si="239"/>
        <v>16</v>
      </c>
      <c r="CB206" s="2"/>
      <c r="CC206" s="2"/>
      <c r="CE206" t="s">
        <v>583</v>
      </c>
      <c r="CF206" s="1" t="s">
        <v>584</v>
      </c>
    </row>
    <row r="207" spans="1:84">
      <c r="A207" s="60">
        <f>(X207+Z207+AB207+AD207+AF207+AH207+AJ207+AL207+AN207+AP207+AR207+AT207+AV207+AX207+AZ207+BB207+BD207+BF207+BH207+BJ207+BL207+BN207+BP207+BR207+BT207+BV207)/((25*3)+1.5)</f>
        <v>5.4248366013071898</v>
      </c>
      <c r="B207" s="1" t="s">
        <v>865</v>
      </c>
      <c r="C207" s="1" t="s">
        <v>96</v>
      </c>
      <c r="D207" s="159">
        <v>38576</v>
      </c>
      <c r="E207" s="141"/>
      <c r="F207" s="158">
        <f t="shared" si="259"/>
        <v>4706</v>
      </c>
      <c r="H207" s="138" t="s">
        <v>1007</v>
      </c>
      <c r="I207" s="1">
        <v>1</v>
      </c>
      <c r="J207" s="1" t="s">
        <v>120</v>
      </c>
      <c r="K207" s="315">
        <v>1117</v>
      </c>
      <c r="L207" s="1">
        <f t="shared" si="261"/>
        <v>5</v>
      </c>
      <c r="M207" s="311">
        <v>1112</v>
      </c>
      <c r="N207" s="1">
        <f t="shared" si="262"/>
        <v>16</v>
      </c>
      <c r="O207" s="308">
        <v>1096</v>
      </c>
      <c r="P207" s="1">
        <f t="shared" si="263"/>
        <v>6</v>
      </c>
      <c r="Q207" s="301">
        <v>1090</v>
      </c>
      <c r="R207" s="1">
        <f t="shared" si="264"/>
        <v>9</v>
      </c>
      <c r="S207" s="290">
        <v>1081</v>
      </c>
      <c r="T207" s="1">
        <f t="shared" si="265"/>
        <v>24</v>
      </c>
      <c r="U207" s="282">
        <v>1057</v>
      </c>
      <c r="V207" s="1">
        <f t="shared" si="266"/>
        <v>10</v>
      </c>
      <c r="W207" s="77">
        <v>1047</v>
      </c>
      <c r="X207" s="1">
        <f t="shared" si="267"/>
        <v>6</v>
      </c>
      <c r="Y207" s="265">
        <v>1041</v>
      </c>
      <c r="Z207" s="1">
        <f t="shared" si="246"/>
        <v>5</v>
      </c>
      <c r="AA207" s="234">
        <v>1036</v>
      </c>
      <c r="AB207" s="1">
        <f t="shared" si="247"/>
        <v>22</v>
      </c>
      <c r="AC207" s="227">
        <v>1014</v>
      </c>
      <c r="AD207" s="1">
        <f t="shared" si="248"/>
        <v>6</v>
      </c>
      <c r="AE207" s="63">
        <v>1008</v>
      </c>
      <c r="AF207" s="1">
        <f t="shared" si="223"/>
        <v>23</v>
      </c>
      <c r="AG207" s="206">
        <v>985</v>
      </c>
      <c r="AH207" s="1">
        <f t="shared" si="224"/>
        <v>17</v>
      </c>
      <c r="AI207" s="63">
        <v>968</v>
      </c>
      <c r="AJ207" s="1">
        <f t="shared" si="225"/>
        <v>24</v>
      </c>
      <c r="AK207" s="63">
        <v>944</v>
      </c>
      <c r="AL207" s="1">
        <f t="shared" si="243"/>
        <v>17</v>
      </c>
      <c r="AM207" s="63">
        <v>927</v>
      </c>
      <c r="AN207" s="1">
        <f t="shared" si="237"/>
        <v>10</v>
      </c>
      <c r="AO207" s="63">
        <v>917</v>
      </c>
      <c r="AP207" s="1">
        <f t="shared" si="230"/>
        <v>15</v>
      </c>
      <c r="AQ207" s="63">
        <v>902</v>
      </c>
      <c r="AR207" s="1">
        <f t="shared" si="180"/>
        <v>16</v>
      </c>
      <c r="AS207" s="63">
        <v>886</v>
      </c>
      <c r="AT207" s="1">
        <f t="shared" si="181"/>
        <v>15</v>
      </c>
      <c r="AU207" s="63">
        <v>871</v>
      </c>
      <c r="AV207" s="1">
        <f t="shared" si="235"/>
        <v>15</v>
      </c>
      <c r="AW207" s="94">
        <v>856</v>
      </c>
      <c r="AX207" s="1">
        <f t="shared" si="253"/>
        <v>6</v>
      </c>
      <c r="AY207" s="63">
        <v>850</v>
      </c>
      <c r="AZ207" s="1">
        <f t="shared" si="254"/>
        <v>20</v>
      </c>
      <c r="BA207" s="63">
        <v>830</v>
      </c>
      <c r="BB207" s="1">
        <f t="shared" si="164"/>
        <v>16</v>
      </c>
      <c r="BC207" s="77">
        <v>814</v>
      </c>
      <c r="BD207" s="1">
        <f t="shared" si="164"/>
        <v>14</v>
      </c>
      <c r="BE207" s="63">
        <v>800</v>
      </c>
      <c r="BF207" s="1">
        <f t="shared" si="164"/>
        <v>10</v>
      </c>
      <c r="BG207" s="1">
        <v>790</v>
      </c>
      <c r="BH207" s="1">
        <f t="shared" si="240"/>
        <v>19</v>
      </c>
      <c r="BI207" s="10">
        <v>771</v>
      </c>
      <c r="BJ207" s="1">
        <f t="shared" si="242"/>
        <v>25</v>
      </c>
      <c r="BK207" s="10">
        <v>746</v>
      </c>
      <c r="BL207" s="1">
        <f t="shared" si="244"/>
        <v>19</v>
      </c>
      <c r="BM207" s="10">
        <v>727</v>
      </c>
      <c r="BN207" s="1">
        <f t="shared" si="249"/>
        <v>8</v>
      </c>
      <c r="BO207" s="10">
        <v>719</v>
      </c>
      <c r="BP207" s="1">
        <f t="shared" si="249"/>
        <v>25</v>
      </c>
      <c r="BQ207" s="10">
        <v>694</v>
      </c>
      <c r="BR207" s="1">
        <f t="shared" si="255"/>
        <v>31</v>
      </c>
      <c r="BS207" s="10">
        <v>663</v>
      </c>
      <c r="BT207" s="1">
        <f t="shared" si="256"/>
        <v>23</v>
      </c>
      <c r="BU207" s="10">
        <v>640</v>
      </c>
      <c r="BV207" s="1">
        <f t="shared" si="256"/>
        <v>8</v>
      </c>
      <c r="BW207" s="1">
        <v>632</v>
      </c>
      <c r="BX207" s="3">
        <v>675</v>
      </c>
      <c r="BY207" s="3">
        <v>622</v>
      </c>
      <c r="BZ207" s="7"/>
      <c r="CA207" s="5">
        <f t="shared" si="239"/>
        <v>53</v>
      </c>
      <c r="CB207" s="2"/>
      <c r="CC207" s="2"/>
      <c r="CE207" t="s">
        <v>585</v>
      </c>
      <c r="CF207" s="1" t="s">
        <v>586</v>
      </c>
    </row>
    <row r="208" spans="1:84">
      <c r="B208" s="1" t="s">
        <v>866</v>
      </c>
      <c r="C208" s="1" t="s">
        <v>100</v>
      </c>
      <c r="D208" s="166">
        <v>33931</v>
      </c>
      <c r="E208" s="166">
        <v>38526</v>
      </c>
      <c r="F208" s="165">
        <f>E208-D208</f>
        <v>4595</v>
      </c>
      <c r="H208" s="87" t="s">
        <v>1007</v>
      </c>
      <c r="I208" s="8">
        <v>0</v>
      </c>
      <c r="J208" s="8" t="s">
        <v>205</v>
      </c>
      <c r="K208" s="315">
        <v>226</v>
      </c>
      <c r="L208" s="1">
        <f t="shared" si="261"/>
        <v>0</v>
      </c>
      <c r="M208" s="311">
        <v>226</v>
      </c>
      <c r="N208" s="1">
        <f t="shared" si="262"/>
        <v>0</v>
      </c>
      <c r="O208" s="308">
        <v>226</v>
      </c>
      <c r="P208" s="1">
        <f t="shared" si="263"/>
        <v>0</v>
      </c>
      <c r="Q208" s="301">
        <v>226</v>
      </c>
      <c r="R208" s="1">
        <f t="shared" si="264"/>
        <v>0</v>
      </c>
      <c r="S208" s="290">
        <v>226</v>
      </c>
      <c r="T208" s="1">
        <f t="shared" si="265"/>
        <v>0</v>
      </c>
      <c r="U208" s="282">
        <v>226</v>
      </c>
      <c r="V208" s="1">
        <f t="shared" si="266"/>
        <v>0</v>
      </c>
      <c r="W208" s="77">
        <v>226</v>
      </c>
      <c r="X208" s="1">
        <f t="shared" si="267"/>
        <v>0</v>
      </c>
      <c r="Y208" s="265">
        <v>226</v>
      </c>
      <c r="Z208" s="1">
        <f t="shared" si="246"/>
        <v>2</v>
      </c>
      <c r="AA208" s="234">
        <v>224</v>
      </c>
      <c r="AB208" s="1">
        <f t="shared" si="247"/>
        <v>0</v>
      </c>
      <c r="AC208" s="227">
        <v>224</v>
      </c>
      <c r="AD208" s="1">
        <f t="shared" si="248"/>
        <v>0</v>
      </c>
      <c r="AE208" s="63">
        <v>224</v>
      </c>
      <c r="AF208" s="1">
        <f t="shared" si="223"/>
        <v>1</v>
      </c>
      <c r="AG208" s="206">
        <v>223</v>
      </c>
      <c r="AH208" s="1">
        <f t="shared" si="224"/>
        <v>2</v>
      </c>
      <c r="AI208" s="63">
        <v>221</v>
      </c>
      <c r="AJ208" s="1">
        <f t="shared" si="225"/>
        <v>0</v>
      </c>
      <c r="AK208" s="63">
        <v>221</v>
      </c>
      <c r="AL208" s="1">
        <f t="shared" si="243"/>
        <v>0</v>
      </c>
      <c r="AM208" s="63">
        <v>221</v>
      </c>
      <c r="AN208" s="1">
        <f t="shared" si="237"/>
        <v>0</v>
      </c>
      <c r="AO208" s="63">
        <v>221</v>
      </c>
      <c r="AP208" s="1">
        <f t="shared" si="230"/>
        <v>0</v>
      </c>
      <c r="AQ208" s="63">
        <v>221</v>
      </c>
      <c r="AR208" s="1">
        <f t="shared" si="180"/>
        <v>0</v>
      </c>
      <c r="AS208" s="63">
        <v>221</v>
      </c>
      <c r="AT208" s="1">
        <f t="shared" si="181"/>
        <v>0</v>
      </c>
      <c r="AU208" s="63">
        <v>221</v>
      </c>
      <c r="AV208" s="1">
        <f t="shared" si="235"/>
        <v>0</v>
      </c>
      <c r="AW208" s="94">
        <v>221</v>
      </c>
      <c r="AX208" s="1">
        <f t="shared" si="253"/>
        <v>1</v>
      </c>
      <c r="AY208" s="63">
        <v>220</v>
      </c>
      <c r="AZ208" s="1">
        <f t="shared" si="254"/>
        <v>0</v>
      </c>
      <c r="BA208" s="63">
        <v>220</v>
      </c>
      <c r="BB208" s="1">
        <f t="shared" si="164"/>
        <v>0</v>
      </c>
      <c r="BC208" s="77">
        <v>220</v>
      </c>
      <c r="BD208" s="1">
        <f t="shared" si="164"/>
        <v>0</v>
      </c>
      <c r="BE208" s="63">
        <v>220</v>
      </c>
      <c r="BF208" s="1">
        <f t="shared" si="164"/>
        <v>0</v>
      </c>
      <c r="BG208" s="1">
        <v>220</v>
      </c>
      <c r="BH208" s="1">
        <f t="shared" si="240"/>
        <v>0</v>
      </c>
      <c r="BI208" s="10">
        <v>220</v>
      </c>
      <c r="BJ208" s="1">
        <f t="shared" si="242"/>
        <v>0</v>
      </c>
      <c r="BK208" s="10">
        <v>220</v>
      </c>
      <c r="BL208" s="1">
        <f t="shared" si="244"/>
        <v>1</v>
      </c>
      <c r="BM208" s="10">
        <v>219</v>
      </c>
      <c r="BN208" s="1">
        <f t="shared" si="249"/>
        <v>2</v>
      </c>
      <c r="BO208" s="10">
        <v>217</v>
      </c>
      <c r="BP208" s="1">
        <f t="shared" si="249"/>
        <v>1</v>
      </c>
      <c r="BQ208" s="10">
        <v>216</v>
      </c>
      <c r="BR208" s="1">
        <f t="shared" ref="BR208:BR302" si="268">BQ208-BS208</f>
        <v>1</v>
      </c>
      <c r="BS208" s="10">
        <v>215</v>
      </c>
      <c r="BT208" s="1">
        <f t="shared" si="256"/>
        <v>0</v>
      </c>
      <c r="BU208" s="10">
        <v>215</v>
      </c>
      <c r="BV208" s="1">
        <f t="shared" si="256"/>
        <v>0</v>
      </c>
      <c r="BW208" s="1">
        <v>215</v>
      </c>
      <c r="BX208" s="3">
        <v>216</v>
      </c>
      <c r="BY208" s="3">
        <v>214</v>
      </c>
      <c r="BZ208" s="7"/>
      <c r="CA208" s="5">
        <f t="shared" si="239"/>
        <v>2</v>
      </c>
      <c r="CB208" s="2"/>
      <c r="CC208" s="2"/>
      <c r="CE208" t="s">
        <v>587</v>
      </c>
      <c r="CF208" s="1" t="s">
        <v>588</v>
      </c>
    </row>
    <row r="209" spans="1:84">
      <c r="A209" s="60">
        <f>(X209+Z209+AB209+AD209+AF209+AH209+AJ209+AL209+AN209+AP209+AR209+AT209+AV209+AX209+AZ209+BB209+BD209+BF209+BH209+BJ209+BL209+BN209+BP209+BR209+BT209+BV209)/((25*3)+1.5)</f>
        <v>1.5555555555555556</v>
      </c>
      <c r="B209" s="1" t="s">
        <v>867</v>
      </c>
      <c r="C209" s="1" t="s">
        <v>96</v>
      </c>
      <c r="D209" s="159">
        <v>35408</v>
      </c>
      <c r="E209" s="141"/>
      <c r="F209" s="158">
        <f>$B$1-D209</f>
        <v>7874</v>
      </c>
      <c r="H209" s="10" t="s">
        <v>1006</v>
      </c>
      <c r="I209" s="1">
        <v>1</v>
      </c>
      <c r="J209" s="1" t="s">
        <v>204</v>
      </c>
      <c r="K209" s="315">
        <v>351</v>
      </c>
      <c r="L209" s="1">
        <f t="shared" si="261"/>
        <v>3</v>
      </c>
      <c r="M209" s="311">
        <v>348</v>
      </c>
      <c r="N209" s="1">
        <f t="shared" si="262"/>
        <v>3</v>
      </c>
      <c r="O209" s="308">
        <v>345</v>
      </c>
      <c r="P209" s="1">
        <f t="shared" si="263"/>
        <v>2</v>
      </c>
      <c r="Q209" s="301">
        <v>343</v>
      </c>
      <c r="R209" s="1">
        <f t="shared" si="264"/>
        <v>3</v>
      </c>
      <c r="S209" s="290">
        <v>340</v>
      </c>
      <c r="T209" s="1">
        <f t="shared" si="265"/>
        <v>2</v>
      </c>
      <c r="U209" s="282">
        <v>338</v>
      </c>
      <c r="V209" s="1">
        <f t="shared" si="266"/>
        <v>3</v>
      </c>
      <c r="W209" s="77">
        <v>335</v>
      </c>
      <c r="X209" s="1">
        <f t="shared" si="267"/>
        <v>17</v>
      </c>
      <c r="Y209" s="265">
        <v>318</v>
      </c>
      <c r="Z209" s="1">
        <f t="shared" si="246"/>
        <v>4</v>
      </c>
      <c r="AA209" s="234">
        <v>314</v>
      </c>
      <c r="AB209" s="1">
        <f t="shared" si="247"/>
        <v>3</v>
      </c>
      <c r="AC209" s="227">
        <v>311</v>
      </c>
      <c r="AD209" s="1">
        <f t="shared" si="248"/>
        <v>0</v>
      </c>
      <c r="AE209" s="63">
        <v>311</v>
      </c>
      <c r="AF209" s="1">
        <f t="shared" si="223"/>
        <v>7</v>
      </c>
      <c r="AG209" s="206">
        <v>304</v>
      </c>
      <c r="AH209" s="1">
        <f t="shared" si="224"/>
        <v>1</v>
      </c>
      <c r="AI209" s="63">
        <v>303</v>
      </c>
      <c r="AJ209" s="1">
        <f t="shared" si="225"/>
        <v>5</v>
      </c>
      <c r="AK209" s="63">
        <v>298</v>
      </c>
      <c r="AL209" s="1">
        <f t="shared" si="243"/>
        <v>4</v>
      </c>
      <c r="AM209" s="63">
        <v>294</v>
      </c>
      <c r="AN209" s="1">
        <f t="shared" si="237"/>
        <v>2</v>
      </c>
      <c r="AO209" s="63">
        <v>292</v>
      </c>
      <c r="AP209" s="1">
        <f t="shared" si="230"/>
        <v>7</v>
      </c>
      <c r="AQ209" s="63">
        <v>285</v>
      </c>
      <c r="AR209" s="1">
        <f t="shared" si="180"/>
        <v>3</v>
      </c>
      <c r="AS209" s="63">
        <v>282</v>
      </c>
      <c r="AT209" s="1">
        <f t="shared" si="181"/>
        <v>10</v>
      </c>
      <c r="AU209" s="63">
        <v>272</v>
      </c>
      <c r="AV209" s="1">
        <f t="shared" si="235"/>
        <v>2</v>
      </c>
      <c r="AW209" s="94">
        <v>270</v>
      </c>
      <c r="AX209" s="1">
        <f t="shared" si="253"/>
        <v>4</v>
      </c>
      <c r="AY209" s="63">
        <v>266</v>
      </c>
      <c r="AZ209" s="1">
        <f t="shared" si="254"/>
        <v>1</v>
      </c>
      <c r="BA209" s="63">
        <v>265</v>
      </c>
      <c r="BB209" s="1">
        <f t="shared" si="164"/>
        <v>4</v>
      </c>
      <c r="BC209" s="77">
        <v>261</v>
      </c>
      <c r="BD209" s="1">
        <f t="shared" si="164"/>
        <v>1</v>
      </c>
      <c r="BE209" s="63">
        <v>260</v>
      </c>
      <c r="BF209" s="1">
        <f t="shared" si="164"/>
        <v>3</v>
      </c>
      <c r="BG209" s="1">
        <v>257</v>
      </c>
      <c r="BH209" s="1">
        <f t="shared" si="240"/>
        <v>2</v>
      </c>
      <c r="BI209" s="10">
        <v>255</v>
      </c>
      <c r="BJ209" s="1">
        <f t="shared" si="242"/>
        <v>6</v>
      </c>
      <c r="BK209" s="10">
        <v>249</v>
      </c>
      <c r="BL209" s="1">
        <f t="shared" si="244"/>
        <v>4</v>
      </c>
      <c r="BM209" s="10">
        <v>245</v>
      </c>
      <c r="BN209" s="1">
        <f t="shared" si="249"/>
        <v>5</v>
      </c>
      <c r="BO209" s="10">
        <v>240</v>
      </c>
      <c r="BP209" s="1">
        <f t="shared" si="249"/>
        <v>11</v>
      </c>
      <c r="BQ209" s="10">
        <v>229</v>
      </c>
      <c r="BR209" s="1">
        <f t="shared" si="268"/>
        <v>4</v>
      </c>
      <c r="BS209" s="10">
        <v>225</v>
      </c>
      <c r="BT209" s="1">
        <f t="shared" si="256"/>
        <v>7</v>
      </c>
      <c r="BU209" s="10">
        <v>218</v>
      </c>
      <c r="BV209" s="1">
        <f t="shared" si="256"/>
        <v>2</v>
      </c>
      <c r="BW209" s="1">
        <v>216</v>
      </c>
      <c r="BX209" s="3">
        <v>220</v>
      </c>
      <c r="BY209" s="3">
        <v>206</v>
      </c>
      <c r="BZ209" s="7"/>
      <c r="CA209" s="5">
        <f t="shared" si="239"/>
        <v>14</v>
      </c>
      <c r="CB209" s="2"/>
      <c r="CC209" s="2"/>
      <c r="CE209" t="s">
        <v>589</v>
      </c>
      <c r="CF209" s="1" t="s">
        <v>590</v>
      </c>
    </row>
    <row r="210" spans="1:84">
      <c r="A210" s="60">
        <f>(X210+Z210+AB210+AD210+AF210+AH210+AJ210+AL210+AN210+AP210+AR210+AT210+AV210+AX210+AZ210+BB210+BD210+BF210+BH210+BJ210+BL210+BN210+BP210+BR210+BT210+BV210)/((25*3)+1.5)</f>
        <v>2.8627450980392157</v>
      </c>
      <c r="B210" s="1" t="s">
        <v>868</v>
      </c>
      <c r="C210" s="1" t="s">
        <v>96</v>
      </c>
      <c r="D210" s="159">
        <v>35256</v>
      </c>
      <c r="E210" s="141"/>
      <c r="F210" s="158">
        <f>$B$1-D210</f>
        <v>8026</v>
      </c>
      <c r="H210" s="138" t="s">
        <v>1007</v>
      </c>
      <c r="I210" s="1">
        <v>1</v>
      </c>
      <c r="J210" s="1" t="s">
        <v>147</v>
      </c>
      <c r="K210" s="315">
        <v>690</v>
      </c>
      <c r="L210" s="1">
        <f t="shared" si="261"/>
        <v>4</v>
      </c>
      <c r="M210" s="311">
        <v>686</v>
      </c>
      <c r="N210" s="1">
        <f t="shared" si="262"/>
        <v>8</v>
      </c>
      <c r="O210" s="308">
        <v>678</v>
      </c>
      <c r="P210" s="1">
        <f t="shared" si="263"/>
        <v>9</v>
      </c>
      <c r="Q210" s="301">
        <v>669</v>
      </c>
      <c r="R210" s="1">
        <f t="shared" si="264"/>
        <v>4</v>
      </c>
      <c r="S210" s="290">
        <v>665</v>
      </c>
      <c r="T210" s="1">
        <f t="shared" si="265"/>
        <v>8</v>
      </c>
      <c r="U210" s="282">
        <v>657</v>
      </c>
      <c r="V210" s="1">
        <f t="shared" si="266"/>
        <v>7</v>
      </c>
      <c r="W210" s="77">
        <v>650</v>
      </c>
      <c r="X210" s="1">
        <f t="shared" si="267"/>
        <v>1</v>
      </c>
      <c r="Y210" s="265">
        <v>649</v>
      </c>
      <c r="Z210" s="1">
        <f t="shared" si="246"/>
        <v>20</v>
      </c>
      <c r="AA210" s="234">
        <v>629</v>
      </c>
      <c r="AB210" s="1">
        <f t="shared" si="247"/>
        <v>1</v>
      </c>
      <c r="AC210" s="227">
        <v>628</v>
      </c>
      <c r="AD210" s="1">
        <f t="shared" si="248"/>
        <v>8</v>
      </c>
      <c r="AE210" s="63">
        <v>620</v>
      </c>
      <c r="AF210" s="1">
        <f t="shared" si="223"/>
        <v>10</v>
      </c>
      <c r="AG210" s="206">
        <v>610</v>
      </c>
      <c r="AH210" s="1">
        <f t="shared" si="224"/>
        <v>4</v>
      </c>
      <c r="AI210" s="63">
        <v>606</v>
      </c>
      <c r="AJ210" s="1">
        <f t="shared" si="225"/>
        <v>10</v>
      </c>
      <c r="AK210" s="63">
        <v>596</v>
      </c>
      <c r="AL210" s="1">
        <f t="shared" si="243"/>
        <v>13</v>
      </c>
      <c r="AM210" s="63">
        <v>583</v>
      </c>
      <c r="AN210" s="1">
        <f t="shared" si="237"/>
        <v>19</v>
      </c>
      <c r="AO210" s="63">
        <v>564</v>
      </c>
      <c r="AP210" s="1">
        <f t="shared" si="230"/>
        <v>3</v>
      </c>
      <c r="AQ210" s="63">
        <v>561</v>
      </c>
      <c r="AR210" s="1">
        <f t="shared" si="180"/>
        <v>4</v>
      </c>
      <c r="AS210" s="63">
        <v>557</v>
      </c>
      <c r="AT210" s="1">
        <f t="shared" si="181"/>
        <v>1</v>
      </c>
      <c r="AU210" s="63">
        <v>556</v>
      </c>
      <c r="AV210" s="1">
        <f t="shared" si="235"/>
        <v>13</v>
      </c>
      <c r="AW210" s="94">
        <v>543</v>
      </c>
      <c r="AX210" s="1">
        <f t="shared" si="253"/>
        <v>14</v>
      </c>
      <c r="AY210" s="63">
        <v>529</v>
      </c>
      <c r="AZ210" s="1">
        <f t="shared" si="254"/>
        <v>12</v>
      </c>
      <c r="BA210" s="63">
        <v>517</v>
      </c>
      <c r="BB210" s="1">
        <f t="shared" si="164"/>
        <v>5</v>
      </c>
      <c r="BC210" s="77">
        <v>512</v>
      </c>
      <c r="BD210" s="1">
        <f t="shared" si="164"/>
        <v>3</v>
      </c>
      <c r="BE210" s="63">
        <v>509</v>
      </c>
      <c r="BF210" s="1">
        <f t="shared" si="164"/>
        <v>4</v>
      </c>
      <c r="BG210" s="1">
        <v>505</v>
      </c>
      <c r="BH210" s="1">
        <f t="shared" si="240"/>
        <v>8</v>
      </c>
      <c r="BI210" s="10">
        <v>497</v>
      </c>
      <c r="BJ210" s="1">
        <f t="shared" si="242"/>
        <v>14</v>
      </c>
      <c r="BK210" s="10">
        <v>483</v>
      </c>
      <c r="BL210" s="1">
        <f t="shared" si="244"/>
        <v>4</v>
      </c>
      <c r="BM210" s="10">
        <v>479</v>
      </c>
      <c r="BN210" s="1">
        <f t="shared" si="249"/>
        <v>8</v>
      </c>
      <c r="BO210" s="10">
        <v>471</v>
      </c>
      <c r="BP210" s="1">
        <f t="shared" si="249"/>
        <v>17</v>
      </c>
      <c r="BQ210" s="10">
        <v>454</v>
      </c>
      <c r="BR210" s="1">
        <f t="shared" si="268"/>
        <v>7</v>
      </c>
      <c r="BS210" s="10">
        <v>447</v>
      </c>
      <c r="BT210" s="1">
        <f t="shared" si="256"/>
        <v>15</v>
      </c>
      <c r="BU210" s="10">
        <v>432</v>
      </c>
      <c r="BV210" s="1">
        <f t="shared" si="256"/>
        <v>1</v>
      </c>
      <c r="BW210" s="1">
        <v>431</v>
      </c>
      <c r="BX210" s="3">
        <v>434</v>
      </c>
      <c r="BY210" s="3">
        <v>405</v>
      </c>
      <c r="BZ210" s="7">
        <v>1</v>
      </c>
      <c r="CA210" s="5">
        <f t="shared" si="239"/>
        <v>30</v>
      </c>
      <c r="CB210" s="2"/>
      <c r="CC210" s="2"/>
      <c r="CE210" t="s">
        <v>591</v>
      </c>
      <c r="CF210" s="1" t="s">
        <v>592</v>
      </c>
    </row>
    <row r="211" spans="1:84">
      <c r="A211" s="112">
        <f>(AL211+AN211+AP211+AR211+AT211+AV211)/((6*3))</f>
        <v>3.1111111111111112</v>
      </c>
      <c r="B211" s="1" t="s">
        <v>801</v>
      </c>
      <c r="C211" s="1" t="s">
        <v>96</v>
      </c>
      <c r="D211" s="159">
        <v>41563</v>
      </c>
      <c r="E211" s="141"/>
      <c r="F211" s="158">
        <f>$B$1-D211</f>
        <v>1719</v>
      </c>
      <c r="H211" s="138" t="s">
        <v>1007</v>
      </c>
      <c r="I211" s="1">
        <v>1</v>
      </c>
      <c r="J211" s="92" t="s">
        <v>966</v>
      </c>
      <c r="K211" s="315">
        <v>141</v>
      </c>
      <c r="L211" s="1">
        <f t="shared" si="261"/>
        <v>5</v>
      </c>
      <c r="M211" s="311">
        <v>136</v>
      </c>
      <c r="N211" s="1">
        <f t="shared" si="262"/>
        <v>3</v>
      </c>
      <c r="O211" s="308">
        <v>133</v>
      </c>
      <c r="P211" s="1">
        <f t="shared" si="263"/>
        <v>4</v>
      </c>
      <c r="Q211" s="301">
        <v>129</v>
      </c>
      <c r="R211" s="1">
        <f t="shared" si="264"/>
        <v>7</v>
      </c>
      <c r="S211" s="290">
        <v>122</v>
      </c>
      <c r="T211" s="1">
        <f t="shared" si="265"/>
        <v>6</v>
      </c>
      <c r="U211" s="282">
        <v>116</v>
      </c>
      <c r="V211" s="1">
        <f t="shared" si="266"/>
        <v>12</v>
      </c>
      <c r="W211" s="77">
        <v>104</v>
      </c>
      <c r="X211" s="1">
        <f t="shared" si="267"/>
        <v>15</v>
      </c>
      <c r="Y211" s="265">
        <v>89</v>
      </c>
      <c r="Z211" s="1">
        <f t="shared" si="246"/>
        <v>8</v>
      </c>
      <c r="AA211" s="234">
        <v>81</v>
      </c>
      <c r="AB211" s="1">
        <f t="shared" si="247"/>
        <v>3</v>
      </c>
      <c r="AC211" s="227">
        <v>78</v>
      </c>
      <c r="AD211" s="1">
        <f t="shared" si="248"/>
        <v>5</v>
      </c>
      <c r="AE211" s="63">
        <v>73</v>
      </c>
      <c r="AF211" s="1">
        <f t="shared" si="223"/>
        <v>4</v>
      </c>
      <c r="AG211" s="206">
        <v>69</v>
      </c>
      <c r="AH211" s="1">
        <f t="shared" si="224"/>
        <v>6</v>
      </c>
      <c r="AI211" s="63">
        <v>63</v>
      </c>
      <c r="AJ211" s="1">
        <f t="shared" si="225"/>
        <v>7</v>
      </c>
      <c r="AK211" s="63">
        <v>56</v>
      </c>
      <c r="AL211" s="1">
        <f t="shared" si="243"/>
        <v>12</v>
      </c>
      <c r="AM211" s="63">
        <v>44</v>
      </c>
      <c r="AN211" s="1">
        <f t="shared" si="237"/>
        <v>10</v>
      </c>
      <c r="AO211" s="63">
        <v>34</v>
      </c>
      <c r="AP211" s="1">
        <f t="shared" si="230"/>
        <v>1</v>
      </c>
      <c r="AQ211" s="63">
        <v>33</v>
      </c>
      <c r="AR211" s="1">
        <f t="shared" si="180"/>
        <v>8</v>
      </c>
      <c r="AS211" s="63">
        <v>25</v>
      </c>
      <c r="AT211" s="1">
        <f t="shared" si="181"/>
        <v>7</v>
      </c>
      <c r="AU211" s="63">
        <v>18</v>
      </c>
      <c r="AV211" s="1">
        <f t="shared" si="235"/>
        <v>18</v>
      </c>
      <c r="AW211" s="106">
        <v>0</v>
      </c>
      <c r="AX211" s="84"/>
      <c r="AY211" s="84"/>
      <c r="AZ211" s="84"/>
      <c r="BA211" s="84"/>
      <c r="BB211" s="84"/>
      <c r="BC211" s="91"/>
      <c r="BD211" s="84"/>
      <c r="BE211" s="84"/>
      <c r="BF211" s="84"/>
      <c r="BG211" s="84"/>
      <c r="BH211" s="84"/>
      <c r="BI211" s="84"/>
      <c r="BJ211" s="84"/>
      <c r="BK211" s="84"/>
      <c r="BL211" s="84"/>
      <c r="BM211" s="84"/>
      <c r="BN211" s="84"/>
      <c r="BO211" s="84"/>
      <c r="BP211" s="84"/>
      <c r="BQ211" s="84"/>
      <c r="BR211" s="84"/>
      <c r="BS211" s="84"/>
      <c r="BT211" s="84"/>
      <c r="BU211" s="84"/>
      <c r="BV211" s="84"/>
      <c r="BW211" s="84"/>
      <c r="BX211" s="89"/>
      <c r="BY211" s="89"/>
      <c r="BZ211" s="7"/>
      <c r="CA211" s="5"/>
      <c r="CB211" s="2"/>
      <c r="CC211" s="2"/>
      <c r="CE211"/>
    </row>
    <row r="212" spans="1:84">
      <c r="B212" s="1" t="s">
        <v>77</v>
      </c>
      <c r="C212" s="1" t="s">
        <v>100</v>
      </c>
      <c r="D212" s="166">
        <v>41196</v>
      </c>
      <c r="E212" s="166">
        <v>41415</v>
      </c>
      <c r="F212" s="165">
        <f>E212-D212</f>
        <v>219</v>
      </c>
      <c r="H212" s="87" t="s">
        <v>1006</v>
      </c>
      <c r="I212" s="87">
        <v>0</v>
      </c>
      <c r="J212" s="295" t="s">
        <v>1252</v>
      </c>
      <c r="K212" s="315">
        <v>21</v>
      </c>
      <c r="L212" s="1">
        <f t="shared" si="261"/>
        <v>0</v>
      </c>
      <c r="M212" s="311">
        <v>21</v>
      </c>
      <c r="N212" s="1">
        <f t="shared" si="262"/>
        <v>0</v>
      </c>
      <c r="O212" s="308">
        <v>21</v>
      </c>
      <c r="P212" s="1">
        <f t="shared" si="263"/>
        <v>0</v>
      </c>
      <c r="Q212" s="301">
        <v>21</v>
      </c>
      <c r="R212" s="1">
        <f t="shared" si="264"/>
        <v>0</v>
      </c>
      <c r="S212" s="290">
        <v>21</v>
      </c>
      <c r="T212" s="1">
        <f t="shared" si="265"/>
        <v>0</v>
      </c>
      <c r="U212" s="282">
        <v>21</v>
      </c>
      <c r="V212" s="1">
        <f t="shared" si="266"/>
        <v>0</v>
      </c>
      <c r="W212" s="77">
        <v>21</v>
      </c>
      <c r="X212" s="1">
        <f t="shared" si="267"/>
        <v>0</v>
      </c>
      <c r="Y212" s="265">
        <v>21</v>
      </c>
      <c r="Z212" s="1">
        <f t="shared" si="246"/>
        <v>1</v>
      </c>
      <c r="AA212" s="234">
        <v>20</v>
      </c>
      <c r="AB212" s="1">
        <f t="shared" si="247"/>
        <v>0</v>
      </c>
      <c r="AC212" s="227">
        <v>20</v>
      </c>
      <c r="AD212" s="1">
        <f t="shared" si="248"/>
        <v>-1</v>
      </c>
      <c r="AE212" s="63">
        <v>21</v>
      </c>
      <c r="AF212" s="1">
        <f t="shared" si="223"/>
        <v>0</v>
      </c>
      <c r="AG212" s="206">
        <v>21</v>
      </c>
      <c r="AH212" s="1">
        <f t="shared" si="224"/>
        <v>1</v>
      </c>
      <c r="AI212" s="63">
        <v>20</v>
      </c>
      <c r="AJ212" s="1">
        <f t="shared" si="225"/>
        <v>0</v>
      </c>
      <c r="AK212" s="63">
        <v>20</v>
      </c>
      <c r="AL212" s="1">
        <f t="shared" si="243"/>
        <v>-1</v>
      </c>
      <c r="AM212" s="63">
        <v>21</v>
      </c>
      <c r="AN212" s="1">
        <f t="shared" si="237"/>
        <v>0</v>
      </c>
      <c r="AO212" s="63">
        <v>21</v>
      </c>
      <c r="AP212" s="1">
        <f t="shared" si="230"/>
        <v>0</v>
      </c>
      <c r="AQ212" s="63">
        <v>21</v>
      </c>
      <c r="AR212" s="1">
        <f t="shared" si="180"/>
        <v>0</v>
      </c>
      <c r="AS212" s="63">
        <v>21</v>
      </c>
      <c r="AT212" s="1">
        <f t="shared" si="181"/>
        <v>1</v>
      </c>
      <c r="AU212" s="63">
        <v>20</v>
      </c>
      <c r="AV212" s="1">
        <f t="shared" si="235"/>
        <v>-2</v>
      </c>
      <c r="AW212" s="94">
        <v>22</v>
      </c>
      <c r="AX212" s="1">
        <f t="shared" si="253"/>
        <v>0</v>
      </c>
      <c r="AY212" s="63">
        <v>22</v>
      </c>
      <c r="AZ212" s="1">
        <f t="shared" si="254"/>
        <v>8</v>
      </c>
      <c r="BA212" s="63">
        <v>14</v>
      </c>
      <c r="BB212" s="1">
        <f t="shared" si="164"/>
        <v>0</v>
      </c>
      <c r="BC212" s="77">
        <v>14</v>
      </c>
      <c r="BD212" s="1">
        <f t="shared" si="164"/>
        <v>14</v>
      </c>
      <c r="BE212" s="38">
        <v>0</v>
      </c>
      <c r="BF212" s="38"/>
      <c r="BG212" s="38"/>
      <c r="BH212" s="38"/>
      <c r="BI212" s="38"/>
      <c r="BJ212" s="38"/>
      <c r="BK212" s="38"/>
      <c r="BL212" s="38"/>
      <c r="BM212" s="38"/>
      <c r="BN212" s="38"/>
      <c r="BO212" s="38"/>
      <c r="BP212" s="38"/>
      <c r="BQ212" s="38"/>
      <c r="BR212" s="38"/>
      <c r="BS212" s="38"/>
      <c r="BT212" s="38"/>
      <c r="BU212" s="38"/>
      <c r="BV212" s="38"/>
      <c r="BW212" s="38"/>
      <c r="BX212" s="43"/>
      <c r="BY212" s="43"/>
      <c r="BZ212" s="7"/>
      <c r="CA212" s="5"/>
      <c r="CB212" s="2"/>
      <c r="CC212" s="2"/>
      <c r="CE212"/>
    </row>
    <row r="213" spans="1:84">
      <c r="A213" s="112">
        <f>(AL213+AN213+AP213+AR213+AT213+AV213)/((6*3))</f>
        <v>1.2777777777777777</v>
      </c>
      <c r="B213" s="1" t="s">
        <v>801</v>
      </c>
      <c r="C213" s="1" t="s">
        <v>96</v>
      </c>
      <c r="D213" s="159">
        <v>41626</v>
      </c>
      <c r="E213" s="141"/>
      <c r="F213" s="158">
        <f>$B$1-D213</f>
        <v>1656</v>
      </c>
      <c r="H213" s="1" t="s">
        <v>1006</v>
      </c>
      <c r="I213" s="1">
        <v>1</v>
      </c>
      <c r="J213" s="92" t="s">
        <v>967</v>
      </c>
      <c r="K213" s="315">
        <v>33</v>
      </c>
      <c r="L213" s="1">
        <f t="shared" si="261"/>
        <v>0</v>
      </c>
      <c r="M213" s="311">
        <v>33</v>
      </c>
      <c r="N213" s="1">
        <f t="shared" si="262"/>
        <v>0</v>
      </c>
      <c r="O213" s="308">
        <v>33</v>
      </c>
      <c r="P213" s="1">
        <f t="shared" si="263"/>
        <v>-1</v>
      </c>
      <c r="Q213" s="301">
        <v>34</v>
      </c>
      <c r="R213" s="1">
        <f t="shared" si="264"/>
        <v>1</v>
      </c>
      <c r="S213" s="290">
        <v>33</v>
      </c>
      <c r="T213" s="1">
        <f t="shared" si="265"/>
        <v>2</v>
      </c>
      <c r="U213" s="282">
        <v>31</v>
      </c>
      <c r="V213" s="1">
        <f t="shared" si="266"/>
        <v>0</v>
      </c>
      <c r="W213" s="77">
        <v>31</v>
      </c>
      <c r="X213" s="1">
        <f t="shared" si="267"/>
        <v>1</v>
      </c>
      <c r="Y213" s="265">
        <v>30</v>
      </c>
      <c r="Z213" s="1">
        <f t="shared" si="246"/>
        <v>2</v>
      </c>
      <c r="AA213" s="234">
        <v>28</v>
      </c>
      <c r="AB213" s="1">
        <f t="shared" si="247"/>
        <v>1</v>
      </c>
      <c r="AC213" s="227">
        <v>27</v>
      </c>
      <c r="AD213" s="1">
        <f t="shared" si="248"/>
        <v>0</v>
      </c>
      <c r="AE213" s="63">
        <v>27</v>
      </c>
      <c r="AF213" s="1">
        <f t="shared" si="223"/>
        <v>2</v>
      </c>
      <c r="AG213" s="206">
        <v>25</v>
      </c>
      <c r="AH213" s="1">
        <f t="shared" si="224"/>
        <v>1</v>
      </c>
      <c r="AI213" s="63">
        <v>24</v>
      </c>
      <c r="AJ213" s="1">
        <f t="shared" si="225"/>
        <v>1</v>
      </c>
      <c r="AK213" s="63">
        <v>23</v>
      </c>
      <c r="AL213" s="1">
        <f t="shared" si="243"/>
        <v>6</v>
      </c>
      <c r="AM213" s="63">
        <v>17</v>
      </c>
      <c r="AN213" s="1">
        <f t="shared" si="237"/>
        <v>2</v>
      </c>
      <c r="AO213" s="63">
        <v>15</v>
      </c>
      <c r="AP213" s="1">
        <f t="shared" si="230"/>
        <v>2</v>
      </c>
      <c r="AQ213" s="63">
        <v>13</v>
      </c>
      <c r="AR213" s="1">
        <f t="shared" ref="AR213:AR277" si="269">AQ213-AS213</f>
        <v>0</v>
      </c>
      <c r="AS213" s="63">
        <v>13</v>
      </c>
      <c r="AT213" s="1">
        <f t="shared" ref="AT213:AT277" si="270">AS213-AU213</f>
        <v>2</v>
      </c>
      <c r="AU213" s="63">
        <v>11</v>
      </c>
      <c r="AV213" s="1">
        <f t="shared" si="235"/>
        <v>11</v>
      </c>
      <c r="AW213" s="106">
        <v>0</v>
      </c>
      <c r="AX213" s="84"/>
      <c r="AY213" s="84"/>
      <c r="AZ213" s="84"/>
      <c r="BA213" s="84"/>
      <c r="BB213" s="84"/>
      <c r="BC213" s="91"/>
      <c r="BD213" s="84"/>
      <c r="BE213" s="84"/>
      <c r="BF213" s="84"/>
      <c r="BG213" s="84"/>
      <c r="BH213" s="84"/>
      <c r="BI213" s="84"/>
      <c r="BJ213" s="84"/>
      <c r="BK213" s="84"/>
      <c r="BL213" s="84"/>
      <c r="BM213" s="84"/>
      <c r="BN213" s="84"/>
      <c r="BO213" s="84"/>
      <c r="BP213" s="84"/>
      <c r="BQ213" s="84"/>
      <c r="BR213" s="84"/>
      <c r="BS213" s="84"/>
      <c r="BT213" s="84"/>
      <c r="BU213" s="84"/>
      <c r="BV213" s="84"/>
      <c r="BW213" s="84"/>
      <c r="BX213" s="89"/>
      <c r="BY213" s="89"/>
      <c r="BZ213" s="7"/>
      <c r="CA213" s="5"/>
      <c r="CB213" s="2"/>
      <c r="CC213" s="2"/>
      <c r="CE213"/>
    </row>
    <row r="214" spans="1:84">
      <c r="A214" s="112">
        <f>(AL214+AN214+AP214+AR214+AT214+AV214)/((6*3))</f>
        <v>0</v>
      </c>
      <c r="B214" s="1" t="s">
        <v>801</v>
      </c>
      <c r="C214" s="111" t="s">
        <v>101</v>
      </c>
      <c r="D214" s="159">
        <v>41626</v>
      </c>
      <c r="E214" s="141"/>
      <c r="F214" s="158">
        <f>$B$1-D214</f>
        <v>1656</v>
      </c>
      <c r="H214" s="1" t="s">
        <v>1006</v>
      </c>
      <c r="I214" s="1">
        <v>1</v>
      </c>
      <c r="J214" s="42" t="s">
        <v>1312</v>
      </c>
      <c r="K214" s="315">
        <v>1</v>
      </c>
      <c r="L214" s="1">
        <f t="shared" si="261"/>
        <v>0</v>
      </c>
      <c r="M214" s="311">
        <v>1</v>
      </c>
      <c r="N214" s="1">
        <f t="shared" si="262"/>
        <v>0</v>
      </c>
      <c r="O214" s="308">
        <v>1</v>
      </c>
      <c r="P214" s="1">
        <f t="shared" si="263"/>
        <v>0</v>
      </c>
      <c r="Q214" s="301">
        <v>1</v>
      </c>
      <c r="R214" s="1">
        <f t="shared" ref="R214" si="271">Q214-S214</f>
        <v>1</v>
      </c>
      <c r="S214" s="289"/>
      <c r="T214" s="84"/>
      <c r="U214" s="289"/>
      <c r="V214" s="84"/>
      <c r="W214" s="83"/>
      <c r="X214" s="84"/>
      <c r="Y214" s="228"/>
      <c r="Z214" s="84"/>
      <c r="AA214" s="228"/>
      <c r="AB214" s="84"/>
      <c r="AC214" s="228"/>
      <c r="AD214" s="84"/>
      <c r="AE214" s="88"/>
      <c r="AF214" s="84"/>
      <c r="AG214" s="224"/>
      <c r="AH214" s="84"/>
      <c r="AI214" s="88"/>
      <c r="AJ214" s="84"/>
      <c r="AK214" s="88"/>
      <c r="AL214" s="84"/>
      <c r="AM214" s="88"/>
      <c r="AN214" s="84"/>
      <c r="AO214" s="88"/>
      <c r="AP214" s="84"/>
      <c r="AQ214" s="88"/>
      <c r="AR214" s="84"/>
      <c r="AS214" s="88"/>
      <c r="AT214" s="84"/>
      <c r="AU214" s="88"/>
      <c r="AV214" s="84"/>
      <c r="AW214" s="106">
        <v>0</v>
      </c>
      <c r="AX214" s="84"/>
      <c r="AY214" s="84"/>
      <c r="AZ214" s="84"/>
      <c r="BA214" s="84"/>
      <c r="BB214" s="84"/>
      <c r="BC214" s="91"/>
      <c r="BD214" s="84"/>
      <c r="BE214" s="84"/>
      <c r="BF214" s="84"/>
      <c r="BG214" s="84"/>
      <c r="BH214" s="84"/>
      <c r="BI214" s="84"/>
      <c r="BJ214" s="84"/>
      <c r="BK214" s="84"/>
      <c r="BL214" s="84"/>
      <c r="BM214" s="84"/>
      <c r="BN214" s="84"/>
      <c r="BO214" s="84"/>
      <c r="BP214" s="84"/>
      <c r="BQ214" s="84"/>
      <c r="BR214" s="84"/>
      <c r="BS214" s="84"/>
      <c r="BT214" s="84"/>
      <c r="BU214" s="84"/>
      <c r="BV214" s="84"/>
      <c r="BW214" s="84"/>
      <c r="BX214" s="89"/>
      <c r="BY214" s="89"/>
      <c r="BZ214" s="7"/>
      <c r="CA214" s="5"/>
      <c r="CB214" s="2"/>
      <c r="CC214" s="2"/>
      <c r="CE214"/>
    </row>
    <row r="215" spans="1:84">
      <c r="A215" s="112">
        <f>(AL215+AN215+AP215+AR215+AT215+AV215)/((6*3))</f>
        <v>1.0555555555555556</v>
      </c>
      <c r="B215" s="1" t="s">
        <v>801</v>
      </c>
      <c r="C215" s="111" t="s">
        <v>101</v>
      </c>
      <c r="D215" s="159">
        <v>41626</v>
      </c>
      <c r="E215" s="141"/>
      <c r="F215" s="158">
        <f>$B$1-D215</f>
        <v>1656</v>
      </c>
      <c r="H215" s="1" t="s">
        <v>1006</v>
      </c>
      <c r="I215" s="1">
        <v>1</v>
      </c>
      <c r="J215" s="92" t="s">
        <v>968</v>
      </c>
      <c r="K215" s="315">
        <v>101</v>
      </c>
      <c r="L215" s="1">
        <f t="shared" si="261"/>
        <v>7</v>
      </c>
      <c r="M215" s="311">
        <v>94</v>
      </c>
      <c r="N215" s="1">
        <f t="shared" si="262"/>
        <v>13</v>
      </c>
      <c r="O215" s="308">
        <v>81</v>
      </c>
      <c r="P215" s="1">
        <f t="shared" si="263"/>
        <v>8</v>
      </c>
      <c r="Q215" s="301">
        <v>73</v>
      </c>
      <c r="R215" s="1">
        <f t="shared" si="264"/>
        <v>7</v>
      </c>
      <c r="S215" s="290">
        <v>66</v>
      </c>
      <c r="T215" s="1">
        <f t="shared" si="265"/>
        <v>5</v>
      </c>
      <c r="U215" s="282">
        <v>61</v>
      </c>
      <c r="V215" s="1">
        <f t="shared" si="266"/>
        <v>19</v>
      </c>
      <c r="W215" s="77">
        <v>42</v>
      </c>
      <c r="X215" s="1">
        <f t="shared" si="267"/>
        <v>7</v>
      </c>
      <c r="Y215" s="265">
        <v>35</v>
      </c>
      <c r="Z215" s="1">
        <f t="shared" si="246"/>
        <v>1</v>
      </c>
      <c r="AA215" s="234">
        <v>34</v>
      </c>
      <c r="AB215" s="1">
        <f t="shared" si="247"/>
        <v>6</v>
      </c>
      <c r="AC215" s="227">
        <v>28</v>
      </c>
      <c r="AD215" s="1">
        <f t="shared" si="248"/>
        <v>4</v>
      </c>
      <c r="AE215" s="63">
        <v>24</v>
      </c>
      <c r="AF215" s="1">
        <f t="shared" si="223"/>
        <v>1</v>
      </c>
      <c r="AG215" s="206">
        <v>23</v>
      </c>
      <c r="AH215" s="1">
        <f t="shared" si="224"/>
        <v>2</v>
      </c>
      <c r="AI215" s="63">
        <v>21</v>
      </c>
      <c r="AJ215" s="1">
        <f t="shared" si="225"/>
        <v>2</v>
      </c>
      <c r="AK215" s="63">
        <v>19</v>
      </c>
      <c r="AL215" s="1">
        <f t="shared" si="243"/>
        <v>2</v>
      </c>
      <c r="AM215" s="63">
        <v>17</v>
      </c>
      <c r="AN215" s="1">
        <f t="shared" si="237"/>
        <v>1</v>
      </c>
      <c r="AO215" s="63">
        <v>16</v>
      </c>
      <c r="AP215" s="1">
        <f t="shared" si="230"/>
        <v>3</v>
      </c>
      <c r="AQ215" s="63">
        <v>13</v>
      </c>
      <c r="AR215" s="1">
        <f t="shared" si="269"/>
        <v>1</v>
      </c>
      <c r="AS215" s="63">
        <v>12</v>
      </c>
      <c r="AT215" s="1">
        <f t="shared" si="270"/>
        <v>0</v>
      </c>
      <c r="AU215" s="63">
        <v>12</v>
      </c>
      <c r="AV215" s="1">
        <f t="shared" si="235"/>
        <v>12</v>
      </c>
      <c r="AW215" s="106">
        <v>0</v>
      </c>
      <c r="AX215" s="84"/>
      <c r="AY215" s="84"/>
      <c r="AZ215" s="84"/>
      <c r="BA215" s="84"/>
      <c r="BB215" s="84"/>
      <c r="BC215" s="91"/>
      <c r="BD215" s="84"/>
      <c r="BE215" s="84"/>
      <c r="BF215" s="84"/>
      <c r="BG215" s="84"/>
      <c r="BH215" s="84"/>
      <c r="BI215" s="84"/>
      <c r="BJ215" s="84"/>
      <c r="BK215" s="84"/>
      <c r="BL215" s="84"/>
      <c r="BM215" s="84"/>
      <c r="BN215" s="84"/>
      <c r="BO215" s="84"/>
      <c r="BP215" s="84"/>
      <c r="BQ215" s="84"/>
      <c r="BR215" s="84"/>
      <c r="BS215" s="84"/>
      <c r="BT215" s="84"/>
      <c r="BU215" s="84"/>
      <c r="BV215" s="84"/>
      <c r="BW215" s="84"/>
      <c r="BX215" s="89"/>
      <c r="BY215" s="89"/>
      <c r="BZ215" s="7"/>
      <c r="CA215" s="5"/>
      <c r="CB215" s="2"/>
      <c r="CC215" s="2"/>
      <c r="CE215"/>
    </row>
    <row r="216" spans="1:84">
      <c r="B216" s="1" t="s">
        <v>869</v>
      </c>
      <c r="C216" s="1" t="s">
        <v>100</v>
      </c>
      <c r="D216" s="166">
        <v>37412</v>
      </c>
      <c r="E216" s="166">
        <v>39397</v>
      </c>
      <c r="F216" s="165">
        <f>E216-D216</f>
        <v>1985</v>
      </c>
      <c r="H216" s="87" t="s">
        <v>1007</v>
      </c>
      <c r="I216" s="8">
        <v>0</v>
      </c>
      <c r="J216" s="8" t="s">
        <v>225</v>
      </c>
      <c r="K216" s="315">
        <v>150</v>
      </c>
      <c r="L216" s="1">
        <f t="shared" si="261"/>
        <v>0</v>
      </c>
      <c r="M216" s="311">
        <v>150</v>
      </c>
      <c r="N216" s="1">
        <f t="shared" si="262"/>
        <v>0</v>
      </c>
      <c r="O216" s="308">
        <v>150</v>
      </c>
      <c r="P216" s="1">
        <f t="shared" si="263"/>
        <v>0</v>
      </c>
      <c r="Q216" s="301">
        <v>150</v>
      </c>
      <c r="R216" s="1">
        <f t="shared" si="264"/>
        <v>0</v>
      </c>
      <c r="S216" s="290">
        <v>150</v>
      </c>
      <c r="T216" s="1">
        <f t="shared" si="265"/>
        <v>0</v>
      </c>
      <c r="U216" s="282">
        <v>150</v>
      </c>
      <c r="V216" s="1">
        <f t="shared" si="266"/>
        <v>0</v>
      </c>
      <c r="W216" s="77">
        <v>150</v>
      </c>
      <c r="X216" s="1">
        <f t="shared" si="267"/>
        <v>0</v>
      </c>
      <c r="Y216" s="265">
        <v>150</v>
      </c>
      <c r="Z216" s="1">
        <f t="shared" si="246"/>
        <v>0</v>
      </c>
      <c r="AA216" s="234">
        <v>150</v>
      </c>
      <c r="AB216" s="1">
        <f t="shared" si="247"/>
        <v>0</v>
      </c>
      <c r="AC216" s="227">
        <v>150</v>
      </c>
      <c r="AD216" s="1">
        <f t="shared" si="248"/>
        <v>0</v>
      </c>
      <c r="AE216" s="63">
        <v>150</v>
      </c>
      <c r="AF216" s="1">
        <f t="shared" si="223"/>
        <v>0</v>
      </c>
      <c r="AG216" s="206">
        <v>150</v>
      </c>
      <c r="AH216" s="1">
        <f t="shared" si="224"/>
        <v>0</v>
      </c>
      <c r="AI216" s="63">
        <v>150</v>
      </c>
      <c r="AJ216" s="1">
        <f t="shared" si="225"/>
        <v>0</v>
      </c>
      <c r="AK216" s="63">
        <v>150</v>
      </c>
      <c r="AL216" s="1">
        <f t="shared" si="243"/>
        <v>0</v>
      </c>
      <c r="AM216" s="63">
        <v>150</v>
      </c>
      <c r="AN216" s="1">
        <f t="shared" si="237"/>
        <v>0</v>
      </c>
      <c r="AO216" s="63">
        <v>150</v>
      </c>
      <c r="AP216" s="1">
        <f t="shared" si="230"/>
        <v>0</v>
      </c>
      <c r="AQ216" s="63">
        <v>150</v>
      </c>
      <c r="AR216" s="1">
        <f t="shared" si="269"/>
        <v>0</v>
      </c>
      <c r="AS216" s="63">
        <v>150</v>
      </c>
      <c r="AT216" s="1">
        <f t="shared" si="270"/>
        <v>0</v>
      </c>
      <c r="AU216" s="63">
        <v>150</v>
      </c>
      <c r="AV216" s="1">
        <f t="shared" si="235"/>
        <v>0</v>
      </c>
      <c r="AW216" s="94">
        <v>150</v>
      </c>
      <c r="AX216" s="1">
        <f t="shared" si="253"/>
        <v>0</v>
      </c>
      <c r="AY216" s="63">
        <v>150</v>
      </c>
      <c r="AZ216" s="1">
        <f t="shared" si="254"/>
        <v>0</v>
      </c>
      <c r="BA216" s="63">
        <v>150</v>
      </c>
      <c r="BB216" s="1">
        <f t="shared" ref="BB216:BF304" si="272">BA216-BC216</f>
        <v>0</v>
      </c>
      <c r="BC216" s="77">
        <v>150</v>
      </c>
      <c r="BD216" s="1">
        <f t="shared" si="272"/>
        <v>0</v>
      </c>
      <c r="BE216" s="63">
        <v>150</v>
      </c>
      <c r="BF216" s="1">
        <f t="shared" si="272"/>
        <v>0</v>
      </c>
      <c r="BG216" s="1">
        <v>150</v>
      </c>
      <c r="BH216" s="1">
        <f t="shared" si="240"/>
        <v>0</v>
      </c>
      <c r="BI216" s="10">
        <v>150</v>
      </c>
      <c r="BJ216" s="1">
        <f t="shared" si="242"/>
        <v>0</v>
      </c>
      <c r="BK216" s="10">
        <v>150</v>
      </c>
      <c r="BL216" s="1">
        <f t="shared" si="244"/>
        <v>0</v>
      </c>
      <c r="BM216" s="10">
        <v>150</v>
      </c>
      <c r="BN216" s="1">
        <f t="shared" si="249"/>
        <v>0</v>
      </c>
      <c r="BO216" s="10">
        <v>150</v>
      </c>
      <c r="BP216" s="1">
        <f t="shared" si="249"/>
        <v>0</v>
      </c>
      <c r="BQ216" s="10">
        <v>150</v>
      </c>
      <c r="BR216" s="1">
        <f t="shared" si="268"/>
        <v>0</v>
      </c>
      <c r="BS216" s="10">
        <v>150</v>
      </c>
      <c r="BT216" s="1">
        <f t="shared" si="256"/>
        <v>0</v>
      </c>
      <c r="BU216" s="10">
        <v>150</v>
      </c>
      <c r="BV216" s="1">
        <f t="shared" si="256"/>
        <v>0</v>
      </c>
      <c r="BW216" s="1">
        <v>150</v>
      </c>
      <c r="BX216" s="3">
        <v>152</v>
      </c>
      <c r="BY216" s="3">
        <v>150</v>
      </c>
      <c r="BZ216" s="7"/>
      <c r="CA216" s="5">
        <f t="shared" si="239"/>
        <v>2</v>
      </c>
      <c r="CB216" s="2"/>
      <c r="CC216" s="2"/>
      <c r="CE216" t="s">
        <v>593</v>
      </c>
      <c r="CF216" s="1" t="s">
        <v>594</v>
      </c>
    </row>
    <row r="217" spans="1:84">
      <c r="B217" s="1" t="s">
        <v>870</v>
      </c>
      <c r="C217" s="1" t="s">
        <v>100</v>
      </c>
      <c r="D217" s="166">
        <v>36630</v>
      </c>
      <c r="E217" s="166">
        <v>37287</v>
      </c>
      <c r="F217" s="165">
        <f>E217-D217</f>
        <v>657</v>
      </c>
      <c r="H217" s="87" t="s">
        <v>1006</v>
      </c>
      <c r="I217" s="8">
        <v>0</v>
      </c>
      <c r="J217" s="8" t="s">
        <v>294</v>
      </c>
      <c r="K217" s="315">
        <v>27</v>
      </c>
      <c r="L217" s="1">
        <f t="shared" si="261"/>
        <v>0</v>
      </c>
      <c r="M217" s="311">
        <v>27</v>
      </c>
      <c r="N217" s="1">
        <f t="shared" si="262"/>
        <v>0</v>
      </c>
      <c r="O217" s="308">
        <v>27</v>
      </c>
      <c r="P217" s="1">
        <f t="shared" si="263"/>
        <v>0</v>
      </c>
      <c r="Q217" s="301">
        <v>27</v>
      </c>
      <c r="R217" s="1">
        <f t="shared" si="264"/>
        <v>0</v>
      </c>
      <c r="S217" s="290">
        <v>27</v>
      </c>
      <c r="T217" s="1">
        <f t="shared" si="265"/>
        <v>0</v>
      </c>
      <c r="U217" s="282">
        <v>27</v>
      </c>
      <c r="V217" s="1">
        <f t="shared" si="266"/>
        <v>0</v>
      </c>
      <c r="W217" s="77">
        <v>27</v>
      </c>
      <c r="X217" s="1">
        <f t="shared" si="267"/>
        <v>0</v>
      </c>
      <c r="Y217" s="265">
        <v>27</v>
      </c>
      <c r="Z217" s="1">
        <f t="shared" si="246"/>
        <v>0</v>
      </c>
      <c r="AA217" s="234">
        <v>27</v>
      </c>
      <c r="AB217" s="1">
        <f t="shared" si="247"/>
        <v>0</v>
      </c>
      <c r="AC217" s="227">
        <v>27</v>
      </c>
      <c r="AD217" s="1">
        <f t="shared" si="248"/>
        <v>0</v>
      </c>
      <c r="AE217" s="63">
        <v>27</v>
      </c>
      <c r="AF217" s="1">
        <f t="shared" si="223"/>
        <v>0</v>
      </c>
      <c r="AG217" s="206">
        <v>27</v>
      </c>
      <c r="AH217" s="1">
        <f t="shared" si="224"/>
        <v>0</v>
      </c>
      <c r="AI217" s="63">
        <v>27</v>
      </c>
      <c r="AJ217" s="1">
        <f t="shared" si="225"/>
        <v>0</v>
      </c>
      <c r="AK217" s="63">
        <v>27</v>
      </c>
      <c r="AL217" s="1">
        <f t="shared" si="243"/>
        <v>0</v>
      </c>
      <c r="AM217" s="63">
        <v>27</v>
      </c>
      <c r="AN217" s="1">
        <f t="shared" si="237"/>
        <v>0</v>
      </c>
      <c r="AO217" s="63">
        <v>27</v>
      </c>
      <c r="AP217" s="1">
        <f t="shared" si="230"/>
        <v>0</v>
      </c>
      <c r="AQ217" s="63">
        <v>27</v>
      </c>
      <c r="AR217" s="1">
        <f t="shared" si="269"/>
        <v>0</v>
      </c>
      <c r="AS217" s="63">
        <v>27</v>
      </c>
      <c r="AT217" s="1">
        <f t="shared" si="270"/>
        <v>0</v>
      </c>
      <c r="AU217" s="63">
        <v>27</v>
      </c>
      <c r="AV217" s="1">
        <f t="shared" si="235"/>
        <v>0</v>
      </c>
      <c r="AW217" s="94">
        <v>27</v>
      </c>
      <c r="AX217" s="1">
        <f t="shared" si="253"/>
        <v>0</v>
      </c>
      <c r="AY217" s="63">
        <v>27</v>
      </c>
      <c r="AZ217" s="1">
        <f t="shared" si="254"/>
        <v>0</v>
      </c>
      <c r="BA217" s="63">
        <v>27</v>
      </c>
      <c r="BB217" s="1">
        <f t="shared" si="272"/>
        <v>0</v>
      </c>
      <c r="BC217" s="77">
        <v>27</v>
      </c>
      <c r="BD217" s="1">
        <f t="shared" si="272"/>
        <v>0</v>
      </c>
      <c r="BE217" s="63">
        <v>27</v>
      </c>
      <c r="BF217" s="1">
        <f t="shared" si="272"/>
        <v>0</v>
      </c>
      <c r="BG217" s="1">
        <v>27</v>
      </c>
      <c r="BH217" s="1">
        <f t="shared" si="240"/>
        <v>0</v>
      </c>
      <c r="BI217" s="10">
        <v>27</v>
      </c>
      <c r="BJ217" s="1">
        <f t="shared" si="242"/>
        <v>0</v>
      </c>
      <c r="BK217" s="10">
        <v>27</v>
      </c>
      <c r="BL217" s="1">
        <f t="shared" si="244"/>
        <v>0</v>
      </c>
      <c r="BM217" s="10">
        <v>27</v>
      </c>
      <c r="BN217" s="1">
        <f t="shared" si="249"/>
        <v>0</v>
      </c>
      <c r="BO217" s="10">
        <v>27</v>
      </c>
      <c r="BP217" s="1">
        <f t="shared" si="249"/>
        <v>0</v>
      </c>
      <c r="BQ217" s="10">
        <v>27</v>
      </c>
      <c r="BR217" s="1">
        <f t="shared" si="268"/>
        <v>0</v>
      </c>
      <c r="BS217" s="10">
        <v>27</v>
      </c>
      <c r="BT217" s="1">
        <f t="shared" si="256"/>
        <v>0</v>
      </c>
      <c r="BU217" s="10">
        <v>27</v>
      </c>
      <c r="BV217" s="1">
        <f t="shared" si="256"/>
        <v>0</v>
      </c>
      <c r="BW217" s="1">
        <v>27</v>
      </c>
      <c r="BX217" s="3">
        <v>27</v>
      </c>
      <c r="BY217" s="3">
        <v>27</v>
      </c>
      <c r="BZ217" s="7"/>
      <c r="CA217" s="5">
        <f t="shared" si="239"/>
        <v>0</v>
      </c>
      <c r="CB217" s="2"/>
      <c r="CC217" s="2"/>
      <c r="CE217" t="s">
        <v>595</v>
      </c>
      <c r="CF217" s="1" t="s">
        <v>596</v>
      </c>
    </row>
    <row r="218" spans="1:84">
      <c r="B218" s="1" t="s">
        <v>871</v>
      </c>
      <c r="C218" s="1" t="s">
        <v>100</v>
      </c>
      <c r="D218" s="166">
        <v>39043</v>
      </c>
      <c r="E218" s="166">
        <v>40577</v>
      </c>
      <c r="F218" s="165">
        <f>E218-D218</f>
        <v>1534</v>
      </c>
      <c r="H218" s="87" t="s">
        <v>1006</v>
      </c>
      <c r="I218" s="8">
        <v>0</v>
      </c>
      <c r="J218" s="8" t="s">
        <v>271</v>
      </c>
      <c r="K218" s="315">
        <v>62</v>
      </c>
      <c r="L218" s="1">
        <f t="shared" si="261"/>
        <v>0</v>
      </c>
      <c r="M218" s="311">
        <v>62</v>
      </c>
      <c r="N218" s="1">
        <f t="shared" si="262"/>
        <v>0</v>
      </c>
      <c r="O218" s="308">
        <v>62</v>
      </c>
      <c r="P218" s="1">
        <f t="shared" si="263"/>
        <v>0</v>
      </c>
      <c r="Q218" s="301">
        <v>62</v>
      </c>
      <c r="R218" s="1">
        <f t="shared" si="264"/>
        <v>0</v>
      </c>
      <c r="S218" s="290">
        <v>62</v>
      </c>
      <c r="T218" s="1">
        <f t="shared" si="265"/>
        <v>0</v>
      </c>
      <c r="U218" s="282">
        <v>62</v>
      </c>
      <c r="V218" s="1">
        <f t="shared" si="266"/>
        <v>0</v>
      </c>
      <c r="W218" s="77">
        <v>62</v>
      </c>
      <c r="X218" s="1">
        <f t="shared" si="267"/>
        <v>0</v>
      </c>
      <c r="Y218" s="265">
        <v>62</v>
      </c>
      <c r="Z218" s="1">
        <f t="shared" si="246"/>
        <v>0</v>
      </c>
      <c r="AA218" s="234">
        <v>62</v>
      </c>
      <c r="AB218" s="1">
        <f t="shared" si="247"/>
        <v>0</v>
      </c>
      <c r="AC218" s="227">
        <v>62</v>
      </c>
      <c r="AD218" s="1">
        <f t="shared" si="248"/>
        <v>0</v>
      </c>
      <c r="AE218" s="63">
        <v>62</v>
      </c>
      <c r="AF218" s="1">
        <f t="shared" si="223"/>
        <v>0</v>
      </c>
      <c r="AG218" s="206">
        <v>62</v>
      </c>
      <c r="AH218" s="1">
        <f t="shared" si="224"/>
        <v>0</v>
      </c>
      <c r="AI218" s="63">
        <v>62</v>
      </c>
      <c r="AJ218" s="1">
        <f t="shared" si="225"/>
        <v>0</v>
      </c>
      <c r="AK218" s="63">
        <v>62</v>
      </c>
      <c r="AL218" s="1">
        <f t="shared" si="243"/>
        <v>0</v>
      </c>
      <c r="AM218" s="63">
        <v>62</v>
      </c>
      <c r="AN218" s="1">
        <f t="shared" si="237"/>
        <v>0</v>
      </c>
      <c r="AO218" s="63">
        <v>62</v>
      </c>
      <c r="AP218" s="1">
        <f t="shared" si="230"/>
        <v>0</v>
      </c>
      <c r="AQ218" s="63">
        <v>62</v>
      </c>
      <c r="AR218" s="1">
        <f t="shared" si="269"/>
        <v>0</v>
      </c>
      <c r="AS218" s="63">
        <v>62</v>
      </c>
      <c r="AT218" s="1">
        <f t="shared" si="270"/>
        <v>0</v>
      </c>
      <c r="AU218" s="63">
        <v>62</v>
      </c>
      <c r="AV218" s="1">
        <f t="shared" si="235"/>
        <v>0</v>
      </c>
      <c r="AW218" s="94">
        <v>62</v>
      </c>
      <c r="AX218" s="1">
        <f t="shared" si="253"/>
        <v>0</v>
      </c>
      <c r="AY218" s="63">
        <v>62</v>
      </c>
      <c r="AZ218" s="1">
        <f t="shared" si="254"/>
        <v>0</v>
      </c>
      <c r="BA218" s="63">
        <v>62</v>
      </c>
      <c r="BB218" s="1">
        <f t="shared" si="272"/>
        <v>0</v>
      </c>
      <c r="BC218" s="77">
        <v>62</v>
      </c>
      <c r="BD218" s="1">
        <f t="shared" si="272"/>
        <v>0</v>
      </c>
      <c r="BE218" s="63">
        <v>62</v>
      </c>
      <c r="BF218" s="1">
        <f t="shared" si="272"/>
        <v>0</v>
      </c>
      <c r="BG218" s="1">
        <v>62</v>
      </c>
      <c r="BH218" s="1">
        <f t="shared" si="240"/>
        <v>0</v>
      </c>
      <c r="BI218" s="10">
        <v>62</v>
      </c>
      <c r="BJ218" s="1">
        <f t="shared" si="242"/>
        <v>0</v>
      </c>
      <c r="BK218" s="10">
        <v>62</v>
      </c>
      <c r="BL218" s="1">
        <f t="shared" si="244"/>
        <v>0</v>
      </c>
      <c r="BM218" s="10">
        <v>62</v>
      </c>
      <c r="BN218" s="1">
        <f t="shared" si="249"/>
        <v>1</v>
      </c>
      <c r="BO218" s="10">
        <v>61</v>
      </c>
      <c r="BP218" s="1">
        <f t="shared" si="249"/>
        <v>1</v>
      </c>
      <c r="BQ218" s="10">
        <v>60</v>
      </c>
      <c r="BR218" s="1">
        <f t="shared" si="268"/>
        <v>3</v>
      </c>
      <c r="BS218" s="10">
        <v>57</v>
      </c>
      <c r="BT218" s="1">
        <f t="shared" si="256"/>
        <v>1</v>
      </c>
      <c r="BU218" s="10">
        <v>56</v>
      </c>
      <c r="BV218" s="1">
        <f t="shared" si="256"/>
        <v>0</v>
      </c>
      <c r="BW218" s="1">
        <v>56</v>
      </c>
      <c r="BX218" s="3">
        <v>56</v>
      </c>
      <c r="BY218" s="3">
        <v>56</v>
      </c>
      <c r="BZ218" s="7"/>
      <c r="CA218" s="5">
        <f t="shared" si="239"/>
        <v>0</v>
      </c>
      <c r="CB218" s="2"/>
      <c r="CC218" s="2"/>
      <c r="CE218" t="s">
        <v>597</v>
      </c>
      <c r="CF218" s="1" t="s">
        <v>598</v>
      </c>
    </row>
    <row r="219" spans="1:84">
      <c r="A219" s="60">
        <f>(X219+Z219+AB219+AD219+AF219+AH219+AJ219+AL219+AN219+AP219+AR219+AT219+AV219+AX219+AZ219+BB219+BD219+BF219+BH219+BJ219+BL219+BN219+BP219+BR219+BT219+BV219)/((25*3)+1.5)</f>
        <v>6.0261437908496731</v>
      </c>
      <c r="B219" s="1" t="s">
        <v>872</v>
      </c>
      <c r="C219" s="1" t="s">
        <v>96</v>
      </c>
      <c r="D219" s="159">
        <v>36140</v>
      </c>
      <c r="E219" s="141"/>
      <c r="F219" s="158">
        <f>$B$1-D219</f>
        <v>7142</v>
      </c>
      <c r="H219" s="138" t="s">
        <v>1007</v>
      </c>
      <c r="I219" s="1">
        <v>1</v>
      </c>
      <c r="J219" s="1" t="s">
        <v>119</v>
      </c>
      <c r="K219" s="315">
        <v>1302</v>
      </c>
      <c r="L219" s="1">
        <f t="shared" si="261"/>
        <v>13</v>
      </c>
      <c r="M219" s="311">
        <v>1289</v>
      </c>
      <c r="N219" s="1">
        <f t="shared" si="262"/>
        <v>7</v>
      </c>
      <c r="O219" s="308">
        <v>1282</v>
      </c>
      <c r="P219" s="1">
        <f t="shared" si="263"/>
        <v>5</v>
      </c>
      <c r="Q219" s="301">
        <v>1277</v>
      </c>
      <c r="R219" s="1">
        <f t="shared" si="264"/>
        <v>25</v>
      </c>
      <c r="S219" s="290">
        <v>1252</v>
      </c>
      <c r="T219" s="1">
        <f t="shared" si="265"/>
        <v>6</v>
      </c>
      <c r="U219" s="282">
        <v>1246</v>
      </c>
      <c r="V219" s="1">
        <f t="shared" si="266"/>
        <v>25</v>
      </c>
      <c r="W219" s="77">
        <v>1221</v>
      </c>
      <c r="X219" s="1">
        <f t="shared" si="267"/>
        <v>4</v>
      </c>
      <c r="Y219" s="265">
        <v>1217</v>
      </c>
      <c r="Z219" s="1">
        <f t="shared" si="246"/>
        <v>6</v>
      </c>
      <c r="AA219" s="234">
        <v>1211</v>
      </c>
      <c r="AB219" s="1">
        <f t="shared" si="247"/>
        <v>9</v>
      </c>
      <c r="AC219" s="227">
        <v>1202</v>
      </c>
      <c r="AD219" s="1">
        <f t="shared" si="248"/>
        <v>39</v>
      </c>
      <c r="AE219" s="63">
        <v>1163</v>
      </c>
      <c r="AF219" s="1">
        <f t="shared" si="223"/>
        <v>6</v>
      </c>
      <c r="AG219" s="206">
        <v>1157</v>
      </c>
      <c r="AH219" s="1">
        <f t="shared" si="224"/>
        <v>28</v>
      </c>
      <c r="AI219" s="63">
        <v>1129</v>
      </c>
      <c r="AJ219" s="1">
        <f t="shared" si="225"/>
        <v>25</v>
      </c>
      <c r="AK219" s="63">
        <v>1104</v>
      </c>
      <c r="AL219" s="1">
        <f t="shared" si="243"/>
        <v>14</v>
      </c>
      <c r="AM219" s="63">
        <v>1090</v>
      </c>
      <c r="AN219" s="1">
        <f t="shared" si="237"/>
        <v>13</v>
      </c>
      <c r="AO219" s="63">
        <v>1077</v>
      </c>
      <c r="AP219" s="1">
        <f t="shared" si="230"/>
        <v>18</v>
      </c>
      <c r="AQ219" s="63">
        <v>1059</v>
      </c>
      <c r="AR219" s="1">
        <f t="shared" si="269"/>
        <v>17</v>
      </c>
      <c r="AS219" s="63">
        <v>1042</v>
      </c>
      <c r="AT219" s="1">
        <f t="shared" si="270"/>
        <v>26</v>
      </c>
      <c r="AU219" s="63">
        <v>1016</v>
      </c>
      <c r="AV219" s="1">
        <f t="shared" si="235"/>
        <v>10</v>
      </c>
      <c r="AW219" s="94">
        <v>1006</v>
      </c>
      <c r="AX219" s="1">
        <f t="shared" si="253"/>
        <v>11</v>
      </c>
      <c r="AY219" s="63">
        <v>995</v>
      </c>
      <c r="AZ219" s="1">
        <f t="shared" si="254"/>
        <v>21</v>
      </c>
      <c r="BA219" s="63">
        <v>974</v>
      </c>
      <c r="BB219" s="1">
        <f t="shared" si="272"/>
        <v>22</v>
      </c>
      <c r="BC219" s="77">
        <v>952</v>
      </c>
      <c r="BD219" s="1">
        <f t="shared" si="272"/>
        <v>14</v>
      </c>
      <c r="BE219" s="63">
        <v>938</v>
      </c>
      <c r="BF219" s="1">
        <f t="shared" si="272"/>
        <v>16</v>
      </c>
      <c r="BG219" s="1">
        <v>922</v>
      </c>
      <c r="BH219" s="1">
        <f t="shared" si="240"/>
        <v>22</v>
      </c>
      <c r="BI219" s="10">
        <v>900</v>
      </c>
      <c r="BJ219" s="1">
        <f t="shared" si="242"/>
        <v>19</v>
      </c>
      <c r="BK219" s="10">
        <v>881</v>
      </c>
      <c r="BL219" s="1">
        <f t="shared" si="244"/>
        <v>9</v>
      </c>
      <c r="BM219" s="10">
        <v>872</v>
      </c>
      <c r="BN219" s="1">
        <f t="shared" si="249"/>
        <v>17</v>
      </c>
      <c r="BO219" s="10">
        <v>855</v>
      </c>
      <c r="BP219" s="1">
        <f t="shared" si="249"/>
        <v>30</v>
      </c>
      <c r="BQ219" s="10">
        <v>825</v>
      </c>
      <c r="BR219" s="1">
        <f t="shared" si="268"/>
        <v>42</v>
      </c>
      <c r="BS219" s="10">
        <v>783</v>
      </c>
      <c r="BT219" s="1">
        <f t="shared" si="256"/>
        <v>16</v>
      </c>
      <c r="BU219" s="10">
        <v>767</v>
      </c>
      <c r="BV219" s="1">
        <f t="shared" si="256"/>
        <v>7</v>
      </c>
      <c r="BW219" s="1">
        <v>760</v>
      </c>
      <c r="BX219" s="3">
        <v>760</v>
      </c>
      <c r="BY219" s="3">
        <v>697</v>
      </c>
      <c r="BZ219" s="7"/>
      <c r="CA219" s="5">
        <f t="shared" si="239"/>
        <v>63</v>
      </c>
      <c r="CB219" s="2"/>
      <c r="CC219" s="2"/>
      <c r="CE219" t="s">
        <v>599</v>
      </c>
      <c r="CF219" s="1" t="s">
        <v>600</v>
      </c>
    </row>
    <row r="220" spans="1:84">
      <c r="A220" s="60">
        <f>(X220+Z220+AB220+AD220+AF220+AH220+AJ220+AL220+AN220+AP220+AR220+AT220+AV220+AX220+AZ220+BB220+BD220+BF220+BH220+BJ220+BL220+BN220+BP220+BR220+BT220+BV220)/((25*3)+1.5)</f>
        <v>2.8366013071895426</v>
      </c>
      <c r="B220" s="1" t="s">
        <v>873</v>
      </c>
      <c r="C220" s="1" t="s">
        <v>96</v>
      </c>
      <c r="D220" s="159">
        <v>36910</v>
      </c>
      <c r="E220" s="141"/>
      <c r="F220" s="158">
        <f>$B$1-D220</f>
        <v>6372</v>
      </c>
      <c r="H220" s="138" t="s">
        <v>1007</v>
      </c>
      <c r="I220" s="1">
        <v>1</v>
      </c>
      <c r="J220" s="1" t="s">
        <v>144</v>
      </c>
      <c r="K220" s="315">
        <v>682</v>
      </c>
      <c r="L220" s="1">
        <f t="shared" si="261"/>
        <v>3</v>
      </c>
      <c r="M220" s="311">
        <v>679</v>
      </c>
      <c r="N220" s="1">
        <f t="shared" si="262"/>
        <v>9</v>
      </c>
      <c r="O220" s="308">
        <v>670</v>
      </c>
      <c r="P220" s="1">
        <f t="shared" si="263"/>
        <v>4</v>
      </c>
      <c r="Q220" s="301">
        <v>666</v>
      </c>
      <c r="R220" s="1">
        <f t="shared" si="264"/>
        <v>4</v>
      </c>
      <c r="S220" s="290">
        <v>662</v>
      </c>
      <c r="T220" s="1">
        <f t="shared" si="265"/>
        <v>1</v>
      </c>
      <c r="U220" s="282">
        <v>661</v>
      </c>
      <c r="V220" s="1">
        <f t="shared" si="266"/>
        <v>8</v>
      </c>
      <c r="W220" s="77">
        <v>653</v>
      </c>
      <c r="X220" s="1">
        <f t="shared" si="267"/>
        <v>4</v>
      </c>
      <c r="Y220" s="265">
        <v>649</v>
      </c>
      <c r="Z220" s="1">
        <f t="shared" si="246"/>
        <v>4</v>
      </c>
      <c r="AA220" s="234">
        <v>645</v>
      </c>
      <c r="AB220" s="1">
        <f t="shared" si="247"/>
        <v>5</v>
      </c>
      <c r="AC220" s="227">
        <v>640</v>
      </c>
      <c r="AD220" s="1">
        <f t="shared" si="248"/>
        <v>20</v>
      </c>
      <c r="AE220" s="63">
        <v>620</v>
      </c>
      <c r="AF220" s="1">
        <f t="shared" si="223"/>
        <v>0</v>
      </c>
      <c r="AG220" s="206">
        <v>620</v>
      </c>
      <c r="AH220" s="1">
        <f t="shared" si="224"/>
        <v>12</v>
      </c>
      <c r="AI220" s="63">
        <v>608</v>
      </c>
      <c r="AJ220" s="1">
        <f t="shared" si="225"/>
        <v>5</v>
      </c>
      <c r="AK220" s="63">
        <v>603</v>
      </c>
      <c r="AL220" s="1">
        <f t="shared" si="243"/>
        <v>4</v>
      </c>
      <c r="AM220" s="63">
        <v>599</v>
      </c>
      <c r="AN220" s="1">
        <f t="shared" si="237"/>
        <v>9</v>
      </c>
      <c r="AO220" s="63">
        <v>590</v>
      </c>
      <c r="AP220" s="1">
        <f t="shared" si="230"/>
        <v>4</v>
      </c>
      <c r="AQ220" s="63">
        <v>586</v>
      </c>
      <c r="AR220" s="1">
        <f t="shared" si="269"/>
        <v>4</v>
      </c>
      <c r="AS220" s="63">
        <v>582</v>
      </c>
      <c r="AT220" s="1">
        <f t="shared" si="270"/>
        <v>13</v>
      </c>
      <c r="AU220" s="63">
        <v>569</v>
      </c>
      <c r="AV220" s="1">
        <f t="shared" si="235"/>
        <v>2</v>
      </c>
      <c r="AW220" s="94">
        <v>567</v>
      </c>
      <c r="AX220" s="1">
        <f t="shared" si="253"/>
        <v>6</v>
      </c>
      <c r="AY220" s="63">
        <v>561</v>
      </c>
      <c r="AZ220" s="1">
        <f t="shared" si="254"/>
        <v>12</v>
      </c>
      <c r="BA220" s="63">
        <v>549</v>
      </c>
      <c r="BB220" s="1">
        <f t="shared" si="272"/>
        <v>10</v>
      </c>
      <c r="BC220" s="77">
        <v>539</v>
      </c>
      <c r="BD220" s="1">
        <f t="shared" si="272"/>
        <v>10</v>
      </c>
      <c r="BE220" s="63">
        <v>529</v>
      </c>
      <c r="BF220" s="1">
        <f t="shared" si="272"/>
        <v>10</v>
      </c>
      <c r="BG220" s="1">
        <v>519</v>
      </c>
      <c r="BH220" s="1">
        <f t="shared" si="240"/>
        <v>5</v>
      </c>
      <c r="BI220" s="10">
        <v>514</v>
      </c>
      <c r="BJ220" s="1">
        <f t="shared" si="242"/>
        <v>15</v>
      </c>
      <c r="BK220" s="10">
        <v>499</v>
      </c>
      <c r="BL220" s="1">
        <f t="shared" si="244"/>
        <v>4</v>
      </c>
      <c r="BM220" s="10">
        <v>495</v>
      </c>
      <c r="BN220" s="1">
        <f t="shared" si="249"/>
        <v>8</v>
      </c>
      <c r="BO220" s="10">
        <v>487</v>
      </c>
      <c r="BP220" s="1">
        <f t="shared" si="249"/>
        <v>17</v>
      </c>
      <c r="BQ220" s="10">
        <v>470</v>
      </c>
      <c r="BR220" s="1">
        <f t="shared" si="268"/>
        <v>27</v>
      </c>
      <c r="BS220" s="10">
        <v>443</v>
      </c>
      <c r="BT220" s="1">
        <f t="shared" si="256"/>
        <v>5</v>
      </c>
      <c r="BU220" s="10">
        <v>438</v>
      </c>
      <c r="BV220" s="1">
        <f t="shared" si="256"/>
        <v>2</v>
      </c>
      <c r="BW220" s="1">
        <v>436</v>
      </c>
      <c r="BX220" s="3">
        <v>449</v>
      </c>
      <c r="BY220" s="3">
        <v>405</v>
      </c>
      <c r="BZ220" s="7"/>
      <c r="CA220" s="5">
        <f t="shared" si="239"/>
        <v>44</v>
      </c>
      <c r="CB220" s="2"/>
      <c r="CC220" s="2"/>
      <c r="CE220" t="s">
        <v>601</v>
      </c>
      <c r="CF220" s="1" t="s">
        <v>602</v>
      </c>
    </row>
    <row r="221" spans="1:84">
      <c r="A221" s="60">
        <f>(X221+Z221+AB221+AD221+AF221+AH221+AJ221+AL221+AN221+AP221+AR221+AT221+AV221+AX221+AZ221+BB221+BD221+BF221+BH221+BJ221+BL221+BN221+BP221+BR221+BT221+BV221)/((25*3)+1.5)</f>
        <v>1.6470588235294117</v>
      </c>
      <c r="B221" s="1" t="s">
        <v>874</v>
      </c>
      <c r="C221" s="93" t="s">
        <v>96</v>
      </c>
      <c r="D221" s="159">
        <v>36231</v>
      </c>
      <c r="E221" s="141"/>
      <c r="F221" s="158">
        <f>$B$1-D221</f>
        <v>7051</v>
      </c>
      <c r="G221" s="92"/>
      <c r="H221" s="138" t="s">
        <v>1007</v>
      </c>
      <c r="I221" s="10">
        <v>1</v>
      </c>
      <c r="J221" s="1" t="s">
        <v>223</v>
      </c>
      <c r="K221" s="315">
        <v>292</v>
      </c>
      <c r="L221" s="1">
        <f t="shared" si="261"/>
        <v>2</v>
      </c>
      <c r="M221" s="311">
        <v>290</v>
      </c>
      <c r="N221" s="1">
        <f t="shared" si="262"/>
        <v>3</v>
      </c>
      <c r="O221" s="308">
        <v>287</v>
      </c>
      <c r="P221" s="1">
        <f t="shared" si="263"/>
        <v>1</v>
      </c>
      <c r="Q221" s="301">
        <v>286</v>
      </c>
      <c r="R221" s="1">
        <f t="shared" si="264"/>
        <v>1</v>
      </c>
      <c r="S221" s="290">
        <v>285</v>
      </c>
      <c r="T221" s="1">
        <f t="shared" si="265"/>
        <v>0</v>
      </c>
      <c r="U221" s="282">
        <v>285</v>
      </c>
      <c r="V221" s="1">
        <f t="shared" si="266"/>
        <v>2</v>
      </c>
      <c r="W221" s="77">
        <v>283</v>
      </c>
      <c r="X221" s="1">
        <f t="shared" si="267"/>
        <v>2</v>
      </c>
      <c r="Y221" s="265">
        <v>281</v>
      </c>
      <c r="Z221" s="1">
        <f t="shared" si="246"/>
        <v>2</v>
      </c>
      <c r="AA221" s="234">
        <v>279</v>
      </c>
      <c r="AB221" s="1">
        <f t="shared" si="247"/>
        <v>5</v>
      </c>
      <c r="AC221" s="227">
        <v>274</v>
      </c>
      <c r="AD221" s="1">
        <f t="shared" si="248"/>
        <v>5</v>
      </c>
      <c r="AE221" s="63">
        <v>269</v>
      </c>
      <c r="AF221" s="1">
        <f t="shared" si="223"/>
        <v>0</v>
      </c>
      <c r="AG221" s="206">
        <v>269</v>
      </c>
      <c r="AH221" s="1">
        <f t="shared" si="224"/>
        <v>4</v>
      </c>
      <c r="AI221" s="63">
        <v>265</v>
      </c>
      <c r="AJ221" s="1">
        <f t="shared" si="225"/>
        <v>8</v>
      </c>
      <c r="AK221" s="63">
        <v>257</v>
      </c>
      <c r="AL221" s="1">
        <f t="shared" si="243"/>
        <v>8</v>
      </c>
      <c r="AM221" s="63">
        <v>249</v>
      </c>
      <c r="AN221" s="1">
        <f t="shared" si="237"/>
        <v>2</v>
      </c>
      <c r="AO221" s="63">
        <v>247</v>
      </c>
      <c r="AP221" s="1">
        <f t="shared" si="230"/>
        <v>4</v>
      </c>
      <c r="AQ221" s="63">
        <v>243</v>
      </c>
      <c r="AR221" s="1">
        <f t="shared" si="269"/>
        <v>6</v>
      </c>
      <c r="AS221" s="63">
        <v>237</v>
      </c>
      <c r="AT221" s="1">
        <f t="shared" si="270"/>
        <v>13</v>
      </c>
      <c r="AU221" s="63">
        <v>224</v>
      </c>
      <c r="AV221" s="1">
        <f t="shared" si="235"/>
        <v>1</v>
      </c>
      <c r="AW221" s="94">
        <v>223</v>
      </c>
      <c r="AX221" s="1">
        <f t="shared" si="253"/>
        <v>1</v>
      </c>
      <c r="AY221" s="63">
        <v>222</v>
      </c>
      <c r="AZ221" s="1">
        <f t="shared" si="254"/>
        <v>9</v>
      </c>
      <c r="BA221" s="63">
        <v>213</v>
      </c>
      <c r="BB221" s="1">
        <f t="shared" si="272"/>
        <v>5</v>
      </c>
      <c r="BC221" s="77">
        <v>208</v>
      </c>
      <c r="BD221" s="1">
        <f t="shared" si="272"/>
        <v>3</v>
      </c>
      <c r="BE221" s="63">
        <v>205</v>
      </c>
      <c r="BF221" s="1">
        <f t="shared" si="272"/>
        <v>5</v>
      </c>
      <c r="BG221" s="1">
        <v>200</v>
      </c>
      <c r="BH221" s="1">
        <f t="shared" si="240"/>
        <v>7</v>
      </c>
      <c r="BI221" s="10">
        <v>193</v>
      </c>
      <c r="BJ221" s="1">
        <f t="shared" si="242"/>
        <v>11</v>
      </c>
      <c r="BK221" s="10">
        <v>182</v>
      </c>
      <c r="BL221" s="1">
        <f t="shared" si="244"/>
        <v>2</v>
      </c>
      <c r="BM221" s="10">
        <v>180</v>
      </c>
      <c r="BN221" s="1">
        <f t="shared" si="249"/>
        <v>3</v>
      </c>
      <c r="BO221" s="10">
        <v>177</v>
      </c>
      <c r="BP221" s="1">
        <f t="shared" si="249"/>
        <v>6</v>
      </c>
      <c r="BQ221" s="10">
        <v>171</v>
      </c>
      <c r="BR221" s="1">
        <f t="shared" si="268"/>
        <v>10</v>
      </c>
      <c r="BS221" s="10">
        <v>161</v>
      </c>
      <c r="BT221" s="1">
        <f t="shared" si="256"/>
        <v>1</v>
      </c>
      <c r="BU221" s="10">
        <v>160</v>
      </c>
      <c r="BV221" s="1">
        <f t="shared" si="256"/>
        <v>3</v>
      </c>
      <c r="BW221" s="1">
        <v>157</v>
      </c>
      <c r="BX221" s="3">
        <v>158</v>
      </c>
      <c r="BY221" s="3">
        <v>152</v>
      </c>
      <c r="BZ221" s="7"/>
      <c r="CA221" s="5">
        <f t="shared" si="239"/>
        <v>6</v>
      </c>
      <c r="CB221" s="2"/>
      <c r="CC221" s="2"/>
      <c r="CE221" t="s">
        <v>603</v>
      </c>
      <c r="CF221" s="1" t="s">
        <v>604</v>
      </c>
    </row>
    <row r="222" spans="1:84">
      <c r="B222" s="1" t="s">
        <v>875</v>
      </c>
      <c r="C222" s="1" t="s">
        <v>100</v>
      </c>
      <c r="D222" s="166">
        <v>37637</v>
      </c>
      <c r="E222" s="166">
        <v>38259</v>
      </c>
      <c r="F222" s="165">
        <f>E222-D222</f>
        <v>622</v>
      </c>
      <c r="H222" s="87" t="s">
        <v>1007</v>
      </c>
      <c r="I222" s="8">
        <v>0</v>
      </c>
      <c r="J222" s="8" t="s">
        <v>267</v>
      </c>
      <c r="K222" s="315">
        <v>60</v>
      </c>
      <c r="L222" s="1">
        <f t="shared" si="261"/>
        <v>0</v>
      </c>
      <c r="M222" s="311">
        <v>60</v>
      </c>
      <c r="N222" s="1">
        <f t="shared" si="262"/>
        <v>0</v>
      </c>
      <c r="O222" s="308">
        <v>60</v>
      </c>
      <c r="P222" s="1">
        <f t="shared" si="263"/>
        <v>0</v>
      </c>
      <c r="Q222" s="301">
        <v>60</v>
      </c>
      <c r="R222" s="1">
        <f t="shared" si="264"/>
        <v>1</v>
      </c>
      <c r="S222" s="290">
        <v>59</v>
      </c>
      <c r="T222" s="1">
        <f t="shared" si="265"/>
        <v>0</v>
      </c>
      <c r="U222" s="282">
        <v>59</v>
      </c>
      <c r="V222" s="1">
        <f t="shared" si="266"/>
        <v>1</v>
      </c>
      <c r="W222" s="77">
        <v>58</v>
      </c>
      <c r="X222" s="1">
        <f t="shared" si="267"/>
        <v>0</v>
      </c>
      <c r="Y222" s="265">
        <v>58</v>
      </c>
      <c r="Z222" s="1">
        <f t="shared" si="246"/>
        <v>0</v>
      </c>
      <c r="AA222" s="234">
        <v>58</v>
      </c>
      <c r="AB222" s="1">
        <f t="shared" si="247"/>
        <v>0</v>
      </c>
      <c r="AC222" s="227">
        <v>58</v>
      </c>
      <c r="AD222" s="1">
        <f t="shared" si="248"/>
        <v>0</v>
      </c>
      <c r="AE222" s="63">
        <v>58</v>
      </c>
      <c r="AF222" s="1">
        <f t="shared" si="223"/>
        <v>0</v>
      </c>
      <c r="AG222" s="206">
        <v>58</v>
      </c>
      <c r="AH222" s="1">
        <f t="shared" si="224"/>
        <v>0</v>
      </c>
      <c r="AI222" s="63">
        <v>58</v>
      </c>
      <c r="AJ222" s="1">
        <f t="shared" si="225"/>
        <v>0</v>
      </c>
      <c r="AK222" s="63">
        <v>58</v>
      </c>
      <c r="AL222" s="1">
        <f t="shared" si="243"/>
        <v>0</v>
      </c>
      <c r="AM222" s="63">
        <v>58</v>
      </c>
      <c r="AN222" s="1">
        <f t="shared" si="237"/>
        <v>0</v>
      </c>
      <c r="AO222" s="63">
        <v>58</v>
      </c>
      <c r="AP222" s="1">
        <f t="shared" si="230"/>
        <v>0</v>
      </c>
      <c r="AQ222" s="63">
        <v>58</v>
      </c>
      <c r="AR222" s="1">
        <f t="shared" si="269"/>
        <v>0</v>
      </c>
      <c r="AS222" s="63">
        <v>58</v>
      </c>
      <c r="AT222" s="1">
        <f t="shared" si="270"/>
        <v>0</v>
      </c>
      <c r="AU222" s="63">
        <v>58</v>
      </c>
      <c r="AV222" s="1">
        <f t="shared" si="235"/>
        <v>0</v>
      </c>
      <c r="AW222" s="94">
        <v>58</v>
      </c>
      <c r="AX222" s="1">
        <f t="shared" si="253"/>
        <v>0</v>
      </c>
      <c r="AY222" s="63">
        <v>58</v>
      </c>
      <c r="AZ222" s="1">
        <f t="shared" si="254"/>
        <v>0</v>
      </c>
      <c r="BA222" s="63">
        <v>58</v>
      </c>
      <c r="BB222" s="1">
        <f t="shared" si="272"/>
        <v>0</v>
      </c>
      <c r="BC222" s="77">
        <v>58</v>
      </c>
      <c r="BD222" s="1">
        <f t="shared" si="272"/>
        <v>0</v>
      </c>
      <c r="BE222" s="63">
        <v>58</v>
      </c>
      <c r="BF222" s="1">
        <f t="shared" si="272"/>
        <v>0</v>
      </c>
      <c r="BG222" s="1">
        <v>58</v>
      </c>
      <c r="BH222" s="1">
        <f t="shared" si="240"/>
        <v>0</v>
      </c>
      <c r="BI222" s="10">
        <v>58</v>
      </c>
      <c r="BJ222" s="1">
        <f t="shared" si="242"/>
        <v>0</v>
      </c>
      <c r="BK222" s="10">
        <v>58</v>
      </c>
      <c r="BL222" s="1">
        <f t="shared" si="244"/>
        <v>0</v>
      </c>
      <c r="BM222" s="10">
        <v>58</v>
      </c>
      <c r="BN222" s="1">
        <f t="shared" si="249"/>
        <v>0</v>
      </c>
      <c r="BO222" s="10">
        <v>58</v>
      </c>
      <c r="BP222" s="1">
        <f t="shared" si="249"/>
        <v>0</v>
      </c>
      <c r="BQ222" s="10">
        <v>58</v>
      </c>
      <c r="BR222" s="1">
        <f t="shared" si="268"/>
        <v>0</v>
      </c>
      <c r="BS222" s="10">
        <v>58</v>
      </c>
      <c r="BT222" s="1">
        <f t="shared" si="256"/>
        <v>0</v>
      </c>
      <c r="BU222" s="10">
        <v>58</v>
      </c>
      <c r="BV222" s="1">
        <f t="shared" si="256"/>
        <v>0</v>
      </c>
      <c r="BW222" s="1">
        <v>58</v>
      </c>
      <c r="BX222" s="3">
        <v>61</v>
      </c>
      <c r="BY222" s="3">
        <v>58</v>
      </c>
      <c r="BZ222" s="7"/>
      <c r="CA222" s="5">
        <f t="shared" si="239"/>
        <v>3</v>
      </c>
      <c r="CB222" s="2"/>
      <c r="CC222" s="2"/>
      <c r="CE222" t="s">
        <v>605</v>
      </c>
      <c r="CF222" s="1" t="s">
        <v>606</v>
      </c>
    </row>
    <row r="223" spans="1:84">
      <c r="A223" s="60">
        <f>(X223+Z223+AB223+AD223+AF223+AH223+AJ223+AL223+AN223+AP223+AR223+AT223+AV223+AX223+AZ223+BB223+BD223+BF223+BH223+BJ223+BL223+BN223+BP223+BR223+BT223+BV223)/((25*3)+1.5)</f>
        <v>7.3202614379084965</v>
      </c>
      <c r="B223" s="1" t="s">
        <v>876</v>
      </c>
      <c r="C223" s="1" t="s">
        <v>96</v>
      </c>
      <c r="D223" s="159">
        <v>36905</v>
      </c>
      <c r="E223" s="141"/>
      <c r="F223" s="158">
        <f>$B$1-D223</f>
        <v>6377</v>
      </c>
      <c r="H223" s="1" t="s">
        <v>1006</v>
      </c>
      <c r="I223" s="1">
        <v>1</v>
      </c>
      <c r="J223" s="1" t="s">
        <v>121</v>
      </c>
      <c r="K223" s="315">
        <v>1291</v>
      </c>
      <c r="L223" s="1">
        <f t="shared" si="261"/>
        <v>9</v>
      </c>
      <c r="M223" s="311">
        <v>1282</v>
      </c>
      <c r="N223" s="1">
        <f t="shared" si="262"/>
        <v>9</v>
      </c>
      <c r="O223" s="308">
        <v>1273</v>
      </c>
      <c r="P223" s="1">
        <f t="shared" si="263"/>
        <v>20</v>
      </c>
      <c r="Q223" s="301">
        <v>1253</v>
      </c>
      <c r="R223" s="1">
        <f t="shared" si="264"/>
        <v>12</v>
      </c>
      <c r="S223" s="290">
        <v>1241</v>
      </c>
      <c r="T223" s="1">
        <f t="shared" si="265"/>
        <v>8</v>
      </c>
      <c r="U223" s="282">
        <v>1233</v>
      </c>
      <c r="V223" s="1">
        <f t="shared" si="266"/>
        <v>14</v>
      </c>
      <c r="W223" s="77">
        <v>1219</v>
      </c>
      <c r="X223" s="1">
        <f t="shared" si="267"/>
        <v>22</v>
      </c>
      <c r="Y223" s="265">
        <v>1197</v>
      </c>
      <c r="Z223" s="1">
        <f t="shared" si="246"/>
        <v>26</v>
      </c>
      <c r="AA223" s="234">
        <v>1171</v>
      </c>
      <c r="AB223" s="1">
        <f t="shared" si="247"/>
        <v>16</v>
      </c>
      <c r="AC223" s="227">
        <v>1155</v>
      </c>
      <c r="AD223" s="1">
        <f t="shared" si="248"/>
        <v>21</v>
      </c>
      <c r="AE223" s="63">
        <v>1134</v>
      </c>
      <c r="AF223" s="1">
        <f t="shared" si="223"/>
        <v>25</v>
      </c>
      <c r="AG223" s="206">
        <v>1109</v>
      </c>
      <c r="AH223" s="1">
        <f t="shared" si="224"/>
        <v>10</v>
      </c>
      <c r="AI223" s="63">
        <v>1099</v>
      </c>
      <c r="AJ223" s="1">
        <f t="shared" si="225"/>
        <v>27</v>
      </c>
      <c r="AK223" s="63">
        <v>1072</v>
      </c>
      <c r="AL223" s="1">
        <f t="shared" si="243"/>
        <v>20</v>
      </c>
      <c r="AM223" s="63">
        <v>1052</v>
      </c>
      <c r="AN223" s="1">
        <f t="shared" si="237"/>
        <v>28</v>
      </c>
      <c r="AO223" s="63">
        <v>1024</v>
      </c>
      <c r="AP223" s="1">
        <f t="shared" si="230"/>
        <v>30</v>
      </c>
      <c r="AQ223" s="63">
        <v>994</v>
      </c>
      <c r="AR223" s="1">
        <f t="shared" si="269"/>
        <v>22</v>
      </c>
      <c r="AS223" s="63">
        <v>972</v>
      </c>
      <c r="AT223" s="1">
        <f t="shared" si="270"/>
        <v>20</v>
      </c>
      <c r="AU223" s="63">
        <v>952</v>
      </c>
      <c r="AV223" s="1">
        <f t="shared" si="235"/>
        <v>17</v>
      </c>
      <c r="AW223" s="94">
        <v>935</v>
      </c>
      <c r="AX223" s="1">
        <f t="shared" si="253"/>
        <v>25</v>
      </c>
      <c r="AY223" s="63">
        <v>910</v>
      </c>
      <c r="AZ223" s="1">
        <f t="shared" si="254"/>
        <v>12</v>
      </c>
      <c r="BA223" s="63">
        <v>898</v>
      </c>
      <c r="BB223" s="1">
        <f t="shared" si="272"/>
        <v>22</v>
      </c>
      <c r="BC223" s="77">
        <v>876</v>
      </c>
      <c r="BD223" s="1">
        <f t="shared" si="272"/>
        <v>26</v>
      </c>
      <c r="BE223" s="63">
        <v>850</v>
      </c>
      <c r="BF223" s="1">
        <f t="shared" si="272"/>
        <v>16</v>
      </c>
      <c r="BG223" s="1">
        <v>834</v>
      </c>
      <c r="BH223" s="1">
        <f t="shared" si="240"/>
        <v>18</v>
      </c>
      <c r="BI223" s="10">
        <v>816</v>
      </c>
      <c r="BJ223" s="1">
        <f t="shared" si="242"/>
        <v>20</v>
      </c>
      <c r="BK223" s="10">
        <v>796</v>
      </c>
      <c r="BL223" s="1">
        <f t="shared" si="244"/>
        <v>24</v>
      </c>
      <c r="BM223" s="10">
        <v>772</v>
      </c>
      <c r="BN223" s="1">
        <f t="shared" si="249"/>
        <v>19</v>
      </c>
      <c r="BO223" s="10">
        <v>753</v>
      </c>
      <c r="BP223" s="1">
        <f t="shared" si="249"/>
        <v>30</v>
      </c>
      <c r="BQ223" s="10">
        <v>723</v>
      </c>
      <c r="BR223" s="1">
        <f t="shared" si="268"/>
        <v>27</v>
      </c>
      <c r="BS223" s="10">
        <v>696</v>
      </c>
      <c r="BT223" s="1">
        <f t="shared" si="256"/>
        <v>25</v>
      </c>
      <c r="BU223" s="10">
        <v>671</v>
      </c>
      <c r="BV223" s="1">
        <f t="shared" si="256"/>
        <v>12</v>
      </c>
      <c r="BW223" s="1">
        <v>659</v>
      </c>
      <c r="BX223" s="3">
        <v>659</v>
      </c>
      <c r="BY223" s="3">
        <v>659</v>
      </c>
      <c r="BZ223" s="7"/>
      <c r="CA223" s="5">
        <f t="shared" si="239"/>
        <v>0</v>
      </c>
      <c r="CB223" s="2"/>
      <c r="CC223" s="2"/>
      <c r="CE223" t="s">
        <v>607</v>
      </c>
      <c r="CF223" s="1" t="s">
        <v>608</v>
      </c>
    </row>
    <row r="224" spans="1:84">
      <c r="A224" s="60">
        <f>(X224+Z224+AB224+AD224+AF224+AH224+AJ224+AL224+AN224+AP224+AR224+AT224+AV224+AX224+AZ224+BB224+BD224+BF224+BH224+BJ224+BL224+BN224+BP224+BR224+BT224+BV224)/((25*3)+1.5)</f>
        <v>5.2287581699346407E-2</v>
      </c>
      <c r="B224" s="1" t="s">
        <v>877</v>
      </c>
      <c r="C224" s="1" t="s">
        <v>96</v>
      </c>
      <c r="D224" s="159">
        <v>36972</v>
      </c>
      <c r="E224" s="141"/>
      <c r="F224" s="158">
        <f>$B$1-D224</f>
        <v>6310</v>
      </c>
      <c r="H224" s="1" t="s">
        <v>1006</v>
      </c>
      <c r="I224" s="1">
        <v>1</v>
      </c>
      <c r="J224" s="1" t="s">
        <v>150</v>
      </c>
      <c r="K224" s="315">
        <v>423</v>
      </c>
      <c r="L224" s="1">
        <f t="shared" si="261"/>
        <v>0</v>
      </c>
      <c r="M224" s="311">
        <v>423</v>
      </c>
      <c r="N224" s="1">
        <f t="shared" si="262"/>
        <v>0</v>
      </c>
      <c r="O224" s="308">
        <v>423</v>
      </c>
      <c r="P224" s="1">
        <f t="shared" si="263"/>
        <v>0</v>
      </c>
      <c r="Q224" s="301">
        <v>423</v>
      </c>
      <c r="R224" s="1">
        <f t="shared" si="264"/>
        <v>1</v>
      </c>
      <c r="S224" s="290">
        <v>422</v>
      </c>
      <c r="T224" s="1">
        <f t="shared" si="265"/>
        <v>1</v>
      </c>
      <c r="U224" s="282">
        <v>421</v>
      </c>
      <c r="V224" s="1">
        <f t="shared" si="266"/>
        <v>0</v>
      </c>
      <c r="W224" s="77">
        <v>421</v>
      </c>
      <c r="X224" s="1">
        <f t="shared" si="267"/>
        <v>0</v>
      </c>
      <c r="Y224" s="265">
        <v>421</v>
      </c>
      <c r="Z224" s="1">
        <f t="shared" si="246"/>
        <v>0</v>
      </c>
      <c r="AA224" s="234">
        <v>421</v>
      </c>
      <c r="AB224" s="1">
        <f t="shared" si="247"/>
        <v>0</v>
      </c>
      <c r="AC224" s="227">
        <v>421</v>
      </c>
      <c r="AD224" s="1">
        <f t="shared" si="248"/>
        <v>0</v>
      </c>
      <c r="AE224" s="63">
        <v>421</v>
      </c>
      <c r="AF224" s="1">
        <f t="shared" si="223"/>
        <v>0</v>
      </c>
      <c r="AG224" s="206">
        <v>421</v>
      </c>
      <c r="AH224" s="1">
        <f t="shared" si="224"/>
        <v>1</v>
      </c>
      <c r="AI224" s="63">
        <v>420</v>
      </c>
      <c r="AJ224" s="1">
        <f t="shared" si="225"/>
        <v>0</v>
      </c>
      <c r="AK224" s="63">
        <v>420</v>
      </c>
      <c r="AL224" s="1">
        <f t="shared" si="243"/>
        <v>0</v>
      </c>
      <c r="AM224" s="63">
        <v>420</v>
      </c>
      <c r="AN224" s="1">
        <f t="shared" si="237"/>
        <v>1</v>
      </c>
      <c r="AO224" s="63">
        <v>419</v>
      </c>
      <c r="AP224" s="1">
        <f t="shared" si="230"/>
        <v>1</v>
      </c>
      <c r="AQ224" s="63">
        <v>418</v>
      </c>
      <c r="AR224" s="1">
        <f t="shared" si="269"/>
        <v>0</v>
      </c>
      <c r="AS224" s="63">
        <v>418</v>
      </c>
      <c r="AT224" s="1">
        <f t="shared" si="270"/>
        <v>0</v>
      </c>
      <c r="AU224" s="63">
        <v>418</v>
      </c>
      <c r="AV224" s="1">
        <f t="shared" si="235"/>
        <v>0</v>
      </c>
      <c r="AW224" s="94">
        <v>418</v>
      </c>
      <c r="AX224" s="1">
        <f t="shared" si="253"/>
        <v>0</v>
      </c>
      <c r="AY224" s="63">
        <v>418</v>
      </c>
      <c r="AZ224" s="1">
        <f t="shared" si="254"/>
        <v>0</v>
      </c>
      <c r="BA224" s="63">
        <v>418</v>
      </c>
      <c r="BB224" s="1">
        <f t="shared" si="272"/>
        <v>0</v>
      </c>
      <c r="BC224" s="77">
        <v>418</v>
      </c>
      <c r="BD224" s="1">
        <f t="shared" si="272"/>
        <v>0</v>
      </c>
      <c r="BE224" s="63">
        <v>418</v>
      </c>
      <c r="BF224" s="1">
        <f t="shared" si="272"/>
        <v>0</v>
      </c>
      <c r="BG224" s="1">
        <v>418</v>
      </c>
      <c r="BH224" s="1">
        <f t="shared" si="240"/>
        <v>0</v>
      </c>
      <c r="BI224" s="10">
        <v>418</v>
      </c>
      <c r="BJ224" s="1">
        <f t="shared" si="242"/>
        <v>1</v>
      </c>
      <c r="BK224" s="10">
        <v>417</v>
      </c>
      <c r="BL224" s="1">
        <f t="shared" si="244"/>
        <v>0</v>
      </c>
      <c r="BM224" s="10">
        <v>417</v>
      </c>
      <c r="BN224" s="1">
        <f t="shared" si="249"/>
        <v>0</v>
      </c>
      <c r="BO224" s="10">
        <v>417</v>
      </c>
      <c r="BP224" s="1">
        <f t="shared" si="249"/>
        <v>0</v>
      </c>
      <c r="BQ224" s="10">
        <v>417</v>
      </c>
      <c r="BR224" s="1">
        <f t="shared" si="268"/>
        <v>0</v>
      </c>
      <c r="BS224" s="10">
        <v>417</v>
      </c>
      <c r="BT224" s="1">
        <f t="shared" si="256"/>
        <v>0</v>
      </c>
      <c r="BU224" s="10">
        <v>417</v>
      </c>
      <c r="BV224" s="1">
        <f t="shared" si="256"/>
        <v>0</v>
      </c>
      <c r="BW224" s="1">
        <v>417</v>
      </c>
      <c r="BX224" s="3">
        <v>417</v>
      </c>
      <c r="BY224" s="3">
        <v>417</v>
      </c>
      <c r="BZ224" s="7"/>
      <c r="CA224" s="5">
        <f t="shared" si="239"/>
        <v>0</v>
      </c>
      <c r="CB224" s="2"/>
      <c r="CC224" s="2"/>
      <c r="CE224" t="s">
        <v>609</v>
      </c>
      <c r="CF224" s="1" t="s">
        <v>610</v>
      </c>
    </row>
    <row r="225" spans="1:84">
      <c r="A225" s="60">
        <f>(X225+Z225+AB225+AD225+AF225+AH225+AJ225+AL225+AN225+AP225+AR225+AT225+AV225+AX225+AZ225+BB225+BD225+BF225+BH225+BJ225+BL225+BN225+BP225+BR225+BT225+BV225)/((25*3)+1.5)</f>
        <v>2.6666666666666665</v>
      </c>
      <c r="B225" s="1" t="s">
        <v>878</v>
      </c>
      <c r="C225" s="1" t="s">
        <v>96</v>
      </c>
      <c r="D225" s="160">
        <v>38395</v>
      </c>
      <c r="E225" s="142"/>
      <c r="F225" s="158">
        <f>$B$1-D225</f>
        <v>4887</v>
      </c>
      <c r="H225" s="111" t="s">
        <v>1010</v>
      </c>
      <c r="I225" s="1">
        <v>1</v>
      </c>
      <c r="J225" s="1" t="s">
        <v>220</v>
      </c>
      <c r="K225" s="315">
        <v>411</v>
      </c>
      <c r="L225" s="1">
        <f t="shared" si="261"/>
        <v>4</v>
      </c>
      <c r="M225" s="311">
        <v>407</v>
      </c>
      <c r="N225" s="1">
        <f t="shared" si="262"/>
        <v>1</v>
      </c>
      <c r="O225" s="308">
        <v>406</v>
      </c>
      <c r="P225" s="1">
        <f t="shared" si="263"/>
        <v>12</v>
      </c>
      <c r="Q225" s="301">
        <v>394</v>
      </c>
      <c r="R225" s="1">
        <f t="shared" si="264"/>
        <v>8</v>
      </c>
      <c r="S225" s="290">
        <v>386</v>
      </c>
      <c r="T225" s="1">
        <f t="shared" si="265"/>
        <v>12</v>
      </c>
      <c r="U225" s="282">
        <v>374</v>
      </c>
      <c r="V225" s="1">
        <f t="shared" si="266"/>
        <v>1</v>
      </c>
      <c r="W225" s="77">
        <v>373</v>
      </c>
      <c r="X225" s="1">
        <f t="shared" si="267"/>
        <v>8</v>
      </c>
      <c r="Y225" s="265">
        <v>365</v>
      </c>
      <c r="Z225" s="1">
        <f t="shared" si="246"/>
        <v>20</v>
      </c>
      <c r="AA225" s="234">
        <v>345</v>
      </c>
      <c r="AB225" s="1">
        <f t="shared" si="247"/>
        <v>4</v>
      </c>
      <c r="AC225" s="227">
        <v>341</v>
      </c>
      <c r="AD225" s="1">
        <f t="shared" si="248"/>
        <v>0</v>
      </c>
      <c r="AE225" s="63">
        <v>341</v>
      </c>
      <c r="AF225" s="1">
        <f t="shared" si="223"/>
        <v>16</v>
      </c>
      <c r="AG225" s="206">
        <v>325</v>
      </c>
      <c r="AH225" s="1">
        <f t="shared" si="224"/>
        <v>7</v>
      </c>
      <c r="AI225" s="63">
        <v>318</v>
      </c>
      <c r="AJ225" s="1">
        <f t="shared" si="225"/>
        <v>8</v>
      </c>
      <c r="AK225" s="63">
        <v>310</v>
      </c>
      <c r="AL225" s="1">
        <f t="shared" si="243"/>
        <v>9</v>
      </c>
      <c r="AM225" s="63">
        <v>301</v>
      </c>
      <c r="AN225" s="1">
        <f t="shared" si="237"/>
        <v>8</v>
      </c>
      <c r="AO225" s="63">
        <v>293</v>
      </c>
      <c r="AP225" s="1">
        <f t="shared" si="230"/>
        <v>7</v>
      </c>
      <c r="AQ225" s="63">
        <v>286</v>
      </c>
      <c r="AR225" s="1">
        <f t="shared" si="269"/>
        <v>2</v>
      </c>
      <c r="AS225" s="63">
        <v>284</v>
      </c>
      <c r="AT225" s="1">
        <f t="shared" si="270"/>
        <v>9</v>
      </c>
      <c r="AU225" s="63">
        <v>275</v>
      </c>
      <c r="AV225" s="1">
        <f t="shared" si="235"/>
        <v>10</v>
      </c>
      <c r="AW225" s="94">
        <v>265</v>
      </c>
      <c r="AX225" s="1">
        <f t="shared" si="253"/>
        <v>8</v>
      </c>
      <c r="AY225" s="63">
        <v>257</v>
      </c>
      <c r="AZ225" s="1">
        <f t="shared" si="254"/>
        <v>13</v>
      </c>
      <c r="BA225" s="63">
        <v>244</v>
      </c>
      <c r="BB225" s="1">
        <f t="shared" si="272"/>
        <v>2</v>
      </c>
      <c r="BC225" s="77">
        <v>242</v>
      </c>
      <c r="BD225" s="1">
        <f t="shared" si="272"/>
        <v>3</v>
      </c>
      <c r="BE225" s="63">
        <v>239</v>
      </c>
      <c r="BF225" s="1">
        <f t="shared" si="272"/>
        <v>9</v>
      </c>
      <c r="BG225" s="1">
        <v>230</v>
      </c>
      <c r="BH225" s="1">
        <f t="shared" si="240"/>
        <v>10</v>
      </c>
      <c r="BI225" s="10">
        <v>220</v>
      </c>
      <c r="BJ225" s="1">
        <f t="shared" si="242"/>
        <v>10</v>
      </c>
      <c r="BK225" s="10">
        <v>210</v>
      </c>
      <c r="BL225" s="1">
        <f t="shared" si="244"/>
        <v>6</v>
      </c>
      <c r="BM225" s="10">
        <v>204</v>
      </c>
      <c r="BN225" s="1">
        <f t="shared" si="249"/>
        <v>8</v>
      </c>
      <c r="BO225" s="10">
        <v>196</v>
      </c>
      <c r="BP225" s="1">
        <f t="shared" si="249"/>
        <v>5</v>
      </c>
      <c r="BQ225" s="10">
        <v>191</v>
      </c>
      <c r="BR225" s="1">
        <f t="shared" si="268"/>
        <v>10</v>
      </c>
      <c r="BS225" s="10">
        <v>181</v>
      </c>
      <c r="BT225" s="1">
        <f t="shared" si="256"/>
        <v>9</v>
      </c>
      <c r="BU225" s="10">
        <v>172</v>
      </c>
      <c r="BV225" s="1">
        <f t="shared" si="256"/>
        <v>3</v>
      </c>
      <c r="BW225" s="1">
        <v>169</v>
      </c>
      <c r="BX225" s="3">
        <v>171</v>
      </c>
      <c r="BY225" s="3">
        <v>167</v>
      </c>
      <c r="BZ225" s="7"/>
      <c r="CA225" s="5">
        <f t="shared" si="239"/>
        <v>4</v>
      </c>
      <c r="CB225" s="2"/>
      <c r="CC225" s="2"/>
      <c r="CE225" t="s">
        <v>611</v>
      </c>
      <c r="CF225" s="1" t="s">
        <v>612</v>
      </c>
    </row>
    <row r="226" spans="1:84">
      <c r="B226" s="1" t="s">
        <v>879</v>
      </c>
      <c r="C226" s="1" t="s">
        <v>100</v>
      </c>
      <c r="D226" s="166">
        <v>35242</v>
      </c>
      <c r="E226" s="166">
        <v>41518</v>
      </c>
      <c r="F226" s="165">
        <f>E226-D226</f>
        <v>6276</v>
      </c>
      <c r="H226" s="87" t="s">
        <v>1006</v>
      </c>
      <c r="I226" s="87">
        <v>0</v>
      </c>
      <c r="J226" s="87" t="s">
        <v>222</v>
      </c>
      <c r="K226" s="315">
        <v>180</v>
      </c>
      <c r="L226" s="1">
        <f t="shared" si="261"/>
        <v>0</v>
      </c>
      <c r="M226" s="311">
        <v>180</v>
      </c>
      <c r="N226" s="1">
        <f t="shared" si="262"/>
        <v>0</v>
      </c>
      <c r="O226" s="308">
        <v>180</v>
      </c>
      <c r="P226" s="1">
        <f t="shared" si="263"/>
        <v>0</v>
      </c>
      <c r="Q226" s="301">
        <v>180</v>
      </c>
      <c r="R226" s="1">
        <f t="shared" si="264"/>
        <v>0</v>
      </c>
      <c r="S226" s="290">
        <v>180</v>
      </c>
      <c r="T226" s="1">
        <f t="shared" si="265"/>
        <v>0</v>
      </c>
      <c r="U226" s="282">
        <v>180</v>
      </c>
      <c r="V226" s="1">
        <f t="shared" si="266"/>
        <v>1</v>
      </c>
      <c r="W226" s="77">
        <v>179</v>
      </c>
      <c r="X226" s="1">
        <f t="shared" si="267"/>
        <v>0</v>
      </c>
      <c r="Y226" s="265">
        <v>179</v>
      </c>
      <c r="Z226" s="1">
        <f t="shared" si="246"/>
        <v>0</v>
      </c>
      <c r="AA226" s="234">
        <v>179</v>
      </c>
      <c r="AB226" s="1">
        <f t="shared" si="247"/>
        <v>0</v>
      </c>
      <c r="AC226" s="227">
        <v>179</v>
      </c>
      <c r="AD226" s="1">
        <f t="shared" si="248"/>
        <v>0</v>
      </c>
      <c r="AE226" s="63">
        <v>179</v>
      </c>
      <c r="AF226" s="1">
        <f t="shared" si="223"/>
        <v>0</v>
      </c>
      <c r="AG226" s="206">
        <v>179</v>
      </c>
      <c r="AH226" s="1">
        <f t="shared" si="224"/>
        <v>0</v>
      </c>
      <c r="AI226" s="63">
        <v>179</v>
      </c>
      <c r="AJ226" s="1">
        <f t="shared" si="225"/>
        <v>0</v>
      </c>
      <c r="AK226" s="63">
        <v>179</v>
      </c>
      <c r="AL226" s="1">
        <f t="shared" si="243"/>
        <v>0</v>
      </c>
      <c r="AM226" s="63">
        <v>179</v>
      </c>
      <c r="AN226" s="1">
        <f t="shared" si="237"/>
        <v>0</v>
      </c>
      <c r="AO226" s="63">
        <v>179</v>
      </c>
      <c r="AP226" s="1">
        <f t="shared" si="230"/>
        <v>0</v>
      </c>
      <c r="AQ226" s="63">
        <v>179</v>
      </c>
      <c r="AR226" s="1">
        <f t="shared" si="269"/>
        <v>0</v>
      </c>
      <c r="AS226" s="63">
        <v>179</v>
      </c>
      <c r="AT226" s="1">
        <f t="shared" si="270"/>
        <v>0</v>
      </c>
      <c r="AU226" s="63">
        <v>179</v>
      </c>
      <c r="AV226" s="1">
        <f t="shared" si="235"/>
        <v>0</v>
      </c>
      <c r="AW226" s="94">
        <v>179</v>
      </c>
      <c r="AX226" s="1">
        <f t="shared" si="253"/>
        <v>0</v>
      </c>
      <c r="AY226" s="63">
        <v>179</v>
      </c>
      <c r="AZ226" s="1">
        <f t="shared" si="254"/>
        <v>6</v>
      </c>
      <c r="BA226" s="63">
        <v>173</v>
      </c>
      <c r="BB226" s="1">
        <f t="shared" si="272"/>
        <v>1</v>
      </c>
      <c r="BC226" s="77">
        <v>172</v>
      </c>
      <c r="BD226" s="1">
        <f t="shared" si="272"/>
        <v>1</v>
      </c>
      <c r="BE226" s="63">
        <v>171</v>
      </c>
      <c r="BF226" s="1">
        <f t="shared" si="272"/>
        <v>1</v>
      </c>
      <c r="BG226" s="1">
        <v>170</v>
      </c>
      <c r="BH226" s="1">
        <f t="shared" si="240"/>
        <v>0</v>
      </c>
      <c r="BI226" s="10">
        <v>170</v>
      </c>
      <c r="BJ226" s="1">
        <f t="shared" si="242"/>
        <v>2</v>
      </c>
      <c r="BK226" s="10">
        <v>168</v>
      </c>
      <c r="BL226" s="1">
        <f t="shared" si="244"/>
        <v>0</v>
      </c>
      <c r="BM226" s="10">
        <v>168</v>
      </c>
      <c r="BN226" s="1">
        <f t="shared" si="249"/>
        <v>0</v>
      </c>
      <c r="BO226" s="10">
        <v>168</v>
      </c>
      <c r="BP226" s="1">
        <f t="shared" si="249"/>
        <v>4</v>
      </c>
      <c r="BQ226" s="10">
        <v>164</v>
      </c>
      <c r="BR226" s="1">
        <f t="shared" si="268"/>
        <v>2</v>
      </c>
      <c r="BS226" s="10">
        <v>162</v>
      </c>
      <c r="BT226" s="1">
        <f t="shared" si="256"/>
        <v>2</v>
      </c>
      <c r="BU226" s="10">
        <v>160</v>
      </c>
      <c r="BV226" s="1">
        <f t="shared" si="256"/>
        <v>0</v>
      </c>
      <c r="BW226" s="1">
        <v>160</v>
      </c>
      <c r="BX226" s="3">
        <v>160</v>
      </c>
      <c r="BY226" s="3">
        <v>159</v>
      </c>
      <c r="BZ226" s="7">
        <v>1</v>
      </c>
      <c r="CA226" s="5">
        <f t="shared" si="239"/>
        <v>2</v>
      </c>
      <c r="CB226" s="2"/>
      <c r="CC226" s="2"/>
      <c r="CE226" t="s">
        <v>613</v>
      </c>
      <c r="CF226" s="1" t="s">
        <v>614</v>
      </c>
    </row>
    <row r="227" spans="1:84">
      <c r="A227" s="112">
        <f>(AL227+AN227+AP227+AR227+AT227+AV227)/((6*3))</f>
        <v>0.94444444444444442</v>
      </c>
      <c r="B227" s="1" t="s">
        <v>801</v>
      </c>
      <c r="C227" s="1" t="s">
        <v>100</v>
      </c>
      <c r="D227" s="171">
        <v>41551</v>
      </c>
      <c r="E227" s="166">
        <v>43215</v>
      </c>
      <c r="F227" s="165">
        <f>$B$1-D227</f>
        <v>1731</v>
      </c>
      <c r="H227" s="87" t="s">
        <v>1006</v>
      </c>
      <c r="I227" s="87">
        <v>0</v>
      </c>
      <c r="J227" s="155" t="s">
        <v>969</v>
      </c>
      <c r="K227" s="315">
        <v>48</v>
      </c>
      <c r="L227" s="1">
        <f t="shared" si="261"/>
        <v>5</v>
      </c>
      <c r="M227" s="311">
        <v>43</v>
      </c>
      <c r="N227" s="1">
        <f t="shared" si="262"/>
        <v>0</v>
      </c>
      <c r="O227" s="308">
        <v>43</v>
      </c>
      <c r="P227" s="1">
        <f t="shared" si="263"/>
        <v>3</v>
      </c>
      <c r="Q227" s="301">
        <v>40</v>
      </c>
      <c r="R227" s="1">
        <f t="shared" si="264"/>
        <v>5</v>
      </c>
      <c r="S227" s="290">
        <v>35</v>
      </c>
      <c r="T227" s="1">
        <f t="shared" si="265"/>
        <v>1</v>
      </c>
      <c r="U227" s="282">
        <v>34</v>
      </c>
      <c r="V227" s="1">
        <f t="shared" si="266"/>
        <v>0</v>
      </c>
      <c r="W227" s="77">
        <v>34</v>
      </c>
      <c r="X227" s="1">
        <f t="shared" si="267"/>
        <v>0</v>
      </c>
      <c r="Y227" s="265">
        <v>34</v>
      </c>
      <c r="Z227" s="1">
        <f t="shared" si="246"/>
        <v>6</v>
      </c>
      <c r="AA227" s="234">
        <v>28</v>
      </c>
      <c r="AB227" s="1">
        <f t="shared" si="247"/>
        <v>2</v>
      </c>
      <c r="AC227" s="227">
        <v>26</v>
      </c>
      <c r="AD227" s="1">
        <f t="shared" si="248"/>
        <v>3</v>
      </c>
      <c r="AE227" s="63">
        <v>23</v>
      </c>
      <c r="AF227" s="1">
        <f t="shared" si="223"/>
        <v>2</v>
      </c>
      <c r="AG227" s="206">
        <v>21</v>
      </c>
      <c r="AH227" s="1">
        <f t="shared" si="224"/>
        <v>0</v>
      </c>
      <c r="AI227" s="63">
        <v>21</v>
      </c>
      <c r="AJ227" s="1">
        <f t="shared" si="225"/>
        <v>4</v>
      </c>
      <c r="AK227" s="63">
        <v>17</v>
      </c>
      <c r="AL227" s="1">
        <f t="shared" si="243"/>
        <v>0</v>
      </c>
      <c r="AM227" s="63">
        <v>17</v>
      </c>
      <c r="AN227" s="1">
        <f t="shared" si="237"/>
        <v>4</v>
      </c>
      <c r="AO227" s="63">
        <v>13</v>
      </c>
      <c r="AP227" s="1">
        <f t="shared" si="230"/>
        <v>2</v>
      </c>
      <c r="AQ227" s="63">
        <v>11</v>
      </c>
      <c r="AR227" s="1">
        <f t="shared" si="269"/>
        <v>3</v>
      </c>
      <c r="AS227" s="63">
        <v>8</v>
      </c>
      <c r="AT227" s="1">
        <f t="shared" si="270"/>
        <v>0</v>
      </c>
      <c r="AU227" s="63">
        <v>8</v>
      </c>
      <c r="AV227" s="1">
        <f t="shared" si="235"/>
        <v>8</v>
      </c>
      <c r="AW227" s="106">
        <v>0</v>
      </c>
      <c r="AX227" s="84"/>
      <c r="AY227" s="84"/>
      <c r="AZ227" s="84"/>
      <c r="BA227" s="84"/>
      <c r="BB227" s="84"/>
      <c r="BC227" s="91"/>
      <c r="BD227" s="84"/>
      <c r="BE227" s="84"/>
      <c r="BF227" s="84"/>
      <c r="BG227" s="84"/>
      <c r="BH227" s="84"/>
      <c r="BI227" s="84"/>
      <c r="BJ227" s="84"/>
      <c r="BK227" s="84"/>
      <c r="BL227" s="84"/>
      <c r="BM227" s="84"/>
      <c r="BN227" s="84"/>
      <c r="BO227" s="84"/>
      <c r="BP227" s="84"/>
      <c r="BQ227" s="84"/>
      <c r="BR227" s="84"/>
      <c r="BS227" s="84"/>
      <c r="BT227" s="84"/>
      <c r="BU227" s="84"/>
      <c r="BV227" s="84"/>
      <c r="BW227" s="84"/>
      <c r="BX227" s="89"/>
      <c r="BY227" s="89"/>
      <c r="BZ227" s="7"/>
      <c r="CA227" s="5"/>
      <c r="CB227" s="2"/>
      <c r="CC227" s="2"/>
      <c r="CE227"/>
    </row>
    <row r="228" spans="1:84">
      <c r="A228" s="112">
        <f>(AL228+AN228+AP228+AR228+AT228+AV228)/((6*3))</f>
        <v>0</v>
      </c>
      <c r="B228" s="1" t="s">
        <v>880</v>
      </c>
      <c r="C228" s="1" t="s">
        <v>96</v>
      </c>
      <c r="D228" s="160">
        <v>42355</v>
      </c>
      <c r="E228" s="142"/>
      <c r="F228" s="158">
        <f t="shared" ref="F228" si="273">$B$1-D228</f>
        <v>927</v>
      </c>
      <c r="H228" s="10" t="s">
        <v>1006</v>
      </c>
      <c r="I228" s="10">
        <v>1</v>
      </c>
      <c r="J228" s="10" t="s">
        <v>280</v>
      </c>
      <c r="K228" s="315">
        <v>119</v>
      </c>
      <c r="L228" s="1">
        <f t="shared" si="261"/>
        <v>1</v>
      </c>
      <c r="M228" s="311">
        <v>118</v>
      </c>
      <c r="N228" s="1">
        <f t="shared" si="262"/>
        <v>3</v>
      </c>
      <c r="O228" s="308">
        <v>115</v>
      </c>
      <c r="P228" s="1">
        <f t="shared" si="263"/>
        <v>4</v>
      </c>
      <c r="Q228" s="301">
        <v>111</v>
      </c>
      <c r="R228" s="1">
        <f t="shared" si="264"/>
        <v>1</v>
      </c>
      <c r="S228" s="290">
        <v>110</v>
      </c>
      <c r="T228" s="1">
        <f t="shared" si="265"/>
        <v>2</v>
      </c>
      <c r="U228" s="282">
        <v>108</v>
      </c>
      <c r="V228" s="1">
        <f t="shared" si="266"/>
        <v>1</v>
      </c>
      <c r="W228" s="77">
        <v>107</v>
      </c>
      <c r="X228" s="1">
        <f t="shared" si="267"/>
        <v>-1</v>
      </c>
      <c r="Y228" s="265">
        <v>108</v>
      </c>
      <c r="Z228" s="1">
        <f t="shared" si="246"/>
        <v>0</v>
      </c>
      <c r="AA228" s="234">
        <v>108</v>
      </c>
      <c r="AB228" s="1">
        <f t="shared" si="247"/>
        <v>6</v>
      </c>
      <c r="AC228" s="227">
        <v>102</v>
      </c>
      <c r="AD228" s="1">
        <f t="shared" si="248"/>
        <v>6</v>
      </c>
      <c r="AE228" s="63">
        <v>96</v>
      </c>
      <c r="AF228" s="1">
        <f t="shared" si="223"/>
        <v>0</v>
      </c>
      <c r="AG228" s="206">
        <v>96</v>
      </c>
      <c r="AH228" s="84">
        <f t="shared" si="224"/>
        <v>0</v>
      </c>
      <c r="AI228" s="88">
        <v>96</v>
      </c>
      <c r="AJ228" s="84">
        <f t="shared" si="225"/>
        <v>0</v>
      </c>
      <c r="AK228" s="88">
        <v>96</v>
      </c>
      <c r="AL228" s="84">
        <f t="shared" si="243"/>
        <v>0</v>
      </c>
      <c r="AM228" s="88">
        <v>96</v>
      </c>
      <c r="AN228" s="84">
        <f t="shared" si="237"/>
        <v>0</v>
      </c>
      <c r="AO228" s="88">
        <v>96</v>
      </c>
      <c r="AP228" s="84">
        <f t="shared" si="230"/>
        <v>0</v>
      </c>
      <c r="AQ228" s="88">
        <v>96</v>
      </c>
      <c r="AR228" s="84">
        <f t="shared" si="269"/>
        <v>0</v>
      </c>
      <c r="AS228" s="88">
        <v>96</v>
      </c>
      <c r="AT228" s="84">
        <f t="shared" si="270"/>
        <v>0</v>
      </c>
      <c r="AU228" s="88">
        <v>96</v>
      </c>
      <c r="AV228" s="84">
        <f t="shared" si="235"/>
        <v>0</v>
      </c>
      <c r="AW228" s="98">
        <v>96</v>
      </c>
      <c r="AX228" s="1">
        <f t="shared" si="253"/>
        <v>1</v>
      </c>
      <c r="AY228" s="63">
        <v>95</v>
      </c>
      <c r="AZ228" s="1">
        <f t="shared" si="254"/>
        <v>9</v>
      </c>
      <c r="BA228" s="63">
        <v>86</v>
      </c>
      <c r="BB228" s="1">
        <f t="shared" si="272"/>
        <v>6</v>
      </c>
      <c r="BC228" s="77">
        <v>80</v>
      </c>
      <c r="BD228" s="1">
        <f t="shared" si="272"/>
        <v>0</v>
      </c>
      <c r="BE228" s="63">
        <v>80</v>
      </c>
      <c r="BF228" s="1">
        <f t="shared" si="272"/>
        <v>2</v>
      </c>
      <c r="BG228" s="1">
        <v>78</v>
      </c>
      <c r="BH228" s="1">
        <f t="shared" si="240"/>
        <v>0</v>
      </c>
      <c r="BI228" s="10">
        <v>78</v>
      </c>
      <c r="BJ228" s="1">
        <f t="shared" si="242"/>
        <v>10</v>
      </c>
      <c r="BK228" s="10">
        <v>68</v>
      </c>
      <c r="BL228" s="1">
        <f t="shared" si="244"/>
        <v>0</v>
      </c>
      <c r="BM228" s="10">
        <v>68</v>
      </c>
      <c r="BN228" s="1">
        <f t="shared" si="249"/>
        <v>0</v>
      </c>
      <c r="BO228" s="10">
        <v>68</v>
      </c>
      <c r="BP228" s="1">
        <f t="shared" si="249"/>
        <v>11</v>
      </c>
      <c r="BQ228" s="10">
        <v>57</v>
      </c>
      <c r="BR228" s="1">
        <f t="shared" si="268"/>
        <v>3</v>
      </c>
      <c r="BS228" s="10">
        <v>54</v>
      </c>
      <c r="BT228" s="1">
        <f t="shared" si="256"/>
        <v>5</v>
      </c>
      <c r="BU228" s="10">
        <v>49</v>
      </c>
      <c r="BV228" s="1">
        <f t="shared" si="256"/>
        <v>10</v>
      </c>
      <c r="BW228" s="1">
        <v>39</v>
      </c>
      <c r="BX228" s="3">
        <v>38</v>
      </c>
      <c r="BY228" s="3">
        <v>36</v>
      </c>
      <c r="BZ228" s="7"/>
      <c r="CA228" s="5">
        <f t="shared" si="239"/>
        <v>2</v>
      </c>
      <c r="CB228" s="2"/>
      <c r="CC228" s="2"/>
      <c r="CE228" t="s">
        <v>615</v>
      </c>
      <c r="CF228" s="1" t="s">
        <v>616</v>
      </c>
    </row>
    <row r="229" spans="1:84">
      <c r="A229" s="112">
        <f>(AL229+AN229+AP229+AR229+AT229+AV229+AX229+AZ229+BB229+BD229+BF229+BH229)/((11*3))</f>
        <v>1.0909090909090908</v>
      </c>
      <c r="B229" s="1" t="s">
        <v>79</v>
      </c>
      <c r="C229" s="1" t="s">
        <v>96</v>
      </c>
      <c r="D229" s="160">
        <v>41024</v>
      </c>
      <c r="E229" s="142"/>
      <c r="F229" s="158">
        <f t="shared" ref="F229:F238" si="274">$B$1-D229</f>
        <v>2258</v>
      </c>
      <c r="H229" s="1" t="s">
        <v>1006</v>
      </c>
      <c r="I229" s="1">
        <v>1</v>
      </c>
      <c r="J229" s="1" t="s">
        <v>80</v>
      </c>
      <c r="K229" s="315">
        <v>49</v>
      </c>
      <c r="L229" s="1">
        <f t="shared" si="261"/>
        <v>0</v>
      </c>
      <c r="M229" s="311">
        <v>49</v>
      </c>
      <c r="N229" s="1">
        <f t="shared" si="262"/>
        <v>5</v>
      </c>
      <c r="O229" s="308">
        <v>44</v>
      </c>
      <c r="P229" s="1">
        <f t="shared" si="263"/>
        <v>2</v>
      </c>
      <c r="Q229" s="301">
        <v>42</v>
      </c>
      <c r="R229" s="1">
        <f t="shared" si="264"/>
        <v>1</v>
      </c>
      <c r="S229" s="290">
        <v>41</v>
      </c>
      <c r="T229" s="1">
        <f t="shared" si="265"/>
        <v>1</v>
      </c>
      <c r="U229" s="282">
        <v>40</v>
      </c>
      <c r="V229" s="1">
        <f t="shared" si="266"/>
        <v>1</v>
      </c>
      <c r="W229" s="77">
        <v>39</v>
      </c>
      <c r="X229" s="1">
        <f t="shared" si="267"/>
        <v>0</v>
      </c>
      <c r="Y229" s="265">
        <v>39</v>
      </c>
      <c r="Z229" s="1">
        <f t="shared" si="246"/>
        <v>0</v>
      </c>
      <c r="AA229" s="234">
        <v>39</v>
      </c>
      <c r="AB229" s="1">
        <f t="shared" si="247"/>
        <v>0</v>
      </c>
      <c r="AC229" s="227">
        <v>39</v>
      </c>
      <c r="AD229" s="1">
        <f t="shared" si="248"/>
        <v>1</v>
      </c>
      <c r="AE229" s="63">
        <v>38</v>
      </c>
      <c r="AF229" s="1">
        <f t="shared" si="223"/>
        <v>1</v>
      </c>
      <c r="AG229" s="206">
        <v>37</v>
      </c>
      <c r="AH229" s="1">
        <f t="shared" si="224"/>
        <v>1</v>
      </c>
      <c r="AI229" s="63">
        <v>36</v>
      </c>
      <c r="AJ229" s="1">
        <f t="shared" si="225"/>
        <v>0</v>
      </c>
      <c r="AK229" s="63">
        <v>36</v>
      </c>
      <c r="AL229" s="1">
        <f t="shared" si="243"/>
        <v>1</v>
      </c>
      <c r="AM229" s="63">
        <v>35</v>
      </c>
      <c r="AN229" s="1">
        <f t="shared" si="237"/>
        <v>2</v>
      </c>
      <c r="AO229" s="63">
        <v>33</v>
      </c>
      <c r="AP229" s="1">
        <f t="shared" si="230"/>
        <v>3</v>
      </c>
      <c r="AQ229" s="63">
        <v>30</v>
      </c>
      <c r="AR229" s="1">
        <f t="shared" si="269"/>
        <v>0</v>
      </c>
      <c r="AS229" s="63">
        <v>30</v>
      </c>
      <c r="AT229" s="1">
        <f t="shared" si="270"/>
        <v>1</v>
      </c>
      <c r="AU229" s="63">
        <v>29</v>
      </c>
      <c r="AV229" s="1">
        <f t="shared" si="235"/>
        <v>8</v>
      </c>
      <c r="AW229" s="94">
        <v>21</v>
      </c>
      <c r="AX229" s="1">
        <f t="shared" si="253"/>
        <v>0</v>
      </c>
      <c r="AY229" s="63">
        <v>21</v>
      </c>
      <c r="AZ229" s="1">
        <f t="shared" si="254"/>
        <v>0</v>
      </c>
      <c r="BA229" s="63">
        <v>21</v>
      </c>
      <c r="BB229" s="1">
        <f t="shared" si="272"/>
        <v>10</v>
      </c>
      <c r="BC229" s="77">
        <v>11</v>
      </c>
      <c r="BD229" s="1">
        <f t="shared" si="272"/>
        <v>2</v>
      </c>
      <c r="BE229" s="63">
        <v>9</v>
      </c>
      <c r="BF229" s="1">
        <f t="shared" si="272"/>
        <v>2</v>
      </c>
      <c r="BG229" s="1">
        <v>7</v>
      </c>
      <c r="BH229" s="1">
        <f t="shared" si="240"/>
        <v>7</v>
      </c>
      <c r="BI229" s="38">
        <v>0</v>
      </c>
      <c r="BJ229" s="38"/>
      <c r="BK229" s="38"/>
      <c r="BL229" s="38"/>
      <c r="BM229" s="38"/>
      <c r="BN229" s="38"/>
      <c r="BO229" s="38"/>
      <c r="BP229" s="38"/>
      <c r="BQ229" s="38"/>
      <c r="BR229" s="38"/>
      <c r="BS229" s="38"/>
      <c r="BT229" s="38"/>
      <c r="BU229" s="38"/>
      <c r="BV229" s="38"/>
      <c r="BW229" s="38"/>
      <c r="BX229" s="43"/>
      <c r="BY229" s="43"/>
      <c r="BZ229" s="7"/>
      <c r="CA229" s="5"/>
      <c r="CB229" s="2"/>
      <c r="CC229" s="2"/>
      <c r="CE229"/>
    </row>
    <row r="230" spans="1:84">
      <c r="A230" s="60">
        <f t="shared" ref="A230:A238" si="275">(X230+Z230+AB230+AD230+AF230+AH230+AJ230+AL230+AN230+AP230+AR230+AT230+AV230+AX230+AZ230+BB230+BD230+BF230+BH230+BJ230+BL230+BN230+BP230+BR230+BT230+BV230)/((25*3)+1.5)</f>
        <v>2.9803921568627452</v>
      </c>
      <c r="B230" s="1" t="s">
        <v>881</v>
      </c>
      <c r="C230" s="1" t="s">
        <v>96</v>
      </c>
      <c r="D230" s="159">
        <v>33566</v>
      </c>
      <c r="E230" s="141"/>
      <c r="F230" s="158">
        <f t="shared" si="274"/>
        <v>9716</v>
      </c>
      <c r="H230" s="138" t="s">
        <v>1007</v>
      </c>
      <c r="I230" s="1">
        <v>1</v>
      </c>
      <c r="J230" s="1" t="s">
        <v>167</v>
      </c>
      <c r="K230" s="315">
        <v>645</v>
      </c>
      <c r="L230" s="1">
        <f t="shared" si="261"/>
        <v>13</v>
      </c>
      <c r="M230" s="311">
        <v>632</v>
      </c>
      <c r="N230" s="1">
        <f t="shared" si="262"/>
        <v>1</v>
      </c>
      <c r="O230" s="308">
        <v>631</v>
      </c>
      <c r="P230" s="1">
        <f t="shared" si="263"/>
        <v>22</v>
      </c>
      <c r="Q230" s="301">
        <v>609</v>
      </c>
      <c r="R230" s="1">
        <f t="shared" si="264"/>
        <v>8</v>
      </c>
      <c r="S230" s="290">
        <v>601</v>
      </c>
      <c r="T230" s="1">
        <f t="shared" si="265"/>
        <v>15</v>
      </c>
      <c r="U230" s="282">
        <v>586</v>
      </c>
      <c r="V230" s="1">
        <f t="shared" si="266"/>
        <v>13</v>
      </c>
      <c r="W230" s="77">
        <v>573</v>
      </c>
      <c r="X230" s="1">
        <f t="shared" si="267"/>
        <v>6</v>
      </c>
      <c r="Y230" s="265">
        <v>567</v>
      </c>
      <c r="Z230" s="1">
        <f t="shared" si="246"/>
        <v>9</v>
      </c>
      <c r="AA230" s="234">
        <v>558</v>
      </c>
      <c r="AB230" s="1">
        <f t="shared" si="247"/>
        <v>6</v>
      </c>
      <c r="AC230" s="227">
        <v>552</v>
      </c>
      <c r="AD230" s="1">
        <f t="shared" si="248"/>
        <v>11</v>
      </c>
      <c r="AE230" s="63">
        <v>541</v>
      </c>
      <c r="AF230" s="1">
        <f t="shared" si="223"/>
        <v>5</v>
      </c>
      <c r="AG230" s="206">
        <v>536</v>
      </c>
      <c r="AH230" s="1">
        <f t="shared" si="224"/>
        <v>7</v>
      </c>
      <c r="AI230" s="63">
        <v>529</v>
      </c>
      <c r="AJ230" s="1">
        <f t="shared" si="225"/>
        <v>12</v>
      </c>
      <c r="AK230" s="63">
        <v>517</v>
      </c>
      <c r="AL230" s="1">
        <f t="shared" si="243"/>
        <v>12</v>
      </c>
      <c r="AM230" s="63">
        <v>505</v>
      </c>
      <c r="AN230" s="1">
        <f t="shared" si="237"/>
        <v>9</v>
      </c>
      <c r="AO230" s="63">
        <v>496</v>
      </c>
      <c r="AP230" s="1">
        <f t="shared" si="230"/>
        <v>7</v>
      </c>
      <c r="AQ230" s="63">
        <v>489</v>
      </c>
      <c r="AR230" s="1">
        <f t="shared" si="269"/>
        <v>4</v>
      </c>
      <c r="AS230" s="63">
        <v>485</v>
      </c>
      <c r="AT230" s="1">
        <f t="shared" si="270"/>
        <v>11</v>
      </c>
      <c r="AU230" s="63">
        <v>474</v>
      </c>
      <c r="AV230" s="1">
        <f t="shared" si="235"/>
        <v>8</v>
      </c>
      <c r="AW230" s="94">
        <v>466</v>
      </c>
      <c r="AX230" s="1">
        <f t="shared" si="253"/>
        <v>5</v>
      </c>
      <c r="AY230" s="63">
        <v>461</v>
      </c>
      <c r="AZ230" s="1">
        <f t="shared" si="254"/>
        <v>13</v>
      </c>
      <c r="BA230" s="63">
        <v>448</v>
      </c>
      <c r="BB230" s="1">
        <f t="shared" si="272"/>
        <v>9</v>
      </c>
      <c r="BC230" s="77">
        <v>439</v>
      </c>
      <c r="BD230" s="1">
        <f t="shared" si="272"/>
        <v>3</v>
      </c>
      <c r="BE230" s="63">
        <v>436</v>
      </c>
      <c r="BF230" s="1">
        <f t="shared" si="272"/>
        <v>6</v>
      </c>
      <c r="BG230" s="1">
        <v>430</v>
      </c>
      <c r="BH230" s="1">
        <f t="shared" si="240"/>
        <v>17</v>
      </c>
      <c r="BI230" s="10">
        <v>413</v>
      </c>
      <c r="BJ230" s="1">
        <f t="shared" si="242"/>
        <v>5</v>
      </c>
      <c r="BK230" s="10">
        <v>408</v>
      </c>
      <c r="BL230" s="1">
        <f t="shared" si="244"/>
        <v>17</v>
      </c>
      <c r="BM230" s="10">
        <v>391</v>
      </c>
      <c r="BN230" s="1">
        <f t="shared" si="249"/>
        <v>4</v>
      </c>
      <c r="BO230" s="10">
        <v>387</v>
      </c>
      <c r="BP230" s="1">
        <f t="shared" si="249"/>
        <v>13</v>
      </c>
      <c r="BQ230" s="10">
        <v>374</v>
      </c>
      <c r="BR230" s="1">
        <f t="shared" si="268"/>
        <v>10</v>
      </c>
      <c r="BS230" s="10">
        <v>364</v>
      </c>
      <c r="BT230" s="1">
        <f t="shared" si="256"/>
        <v>14</v>
      </c>
      <c r="BU230" s="10">
        <v>350</v>
      </c>
      <c r="BV230" s="1">
        <f t="shared" si="256"/>
        <v>5</v>
      </c>
      <c r="BW230" s="1">
        <v>345</v>
      </c>
      <c r="BX230" s="3">
        <v>362</v>
      </c>
      <c r="BY230" s="3">
        <v>337</v>
      </c>
      <c r="BZ230" s="7"/>
      <c r="CA230" s="5">
        <f t="shared" si="239"/>
        <v>25</v>
      </c>
      <c r="CB230" s="2"/>
      <c r="CC230" s="2"/>
      <c r="CE230" t="s">
        <v>617</v>
      </c>
      <c r="CF230" s="1" t="s">
        <v>618</v>
      </c>
    </row>
    <row r="231" spans="1:84">
      <c r="A231" s="60">
        <f t="shared" si="275"/>
        <v>1.0980392156862746</v>
      </c>
      <c r="B231" s="1" t="s">
        <v>882</v>
      </c>
      <c r="C231" s="1" t="s">
        <v>96</v>
      </c>
      <c r="D231" s="159">
        <v>37184</v>
      </c>
      <c r="E231" s="141"/>
      <c r="F231" s="158">
        <f t="shared" si="274"/>
        <v>6098</v>
      </c>
      <c r="H231" s="1" t="s">
        <v>1006</v>
      </c>
      <c r="I231" s="1">
        <v>1</v>
      </c>
      <c r="J231" s="1" t="s">
        <v>238</v>
      </c>
      <c r="K231" s="315">
        <v>207</v>
      </c>
      <c r="L231" s="1">
        <f t="shared" si="261"/>
        <v>6</v>
      </c>
      <c r="M231" s="311">
        <v>201</v>
      </c>
      <c r="N231" s="1">
        <f t="shared" si="262"/>
        <v>2</v>
      </c>
      <c r="O231" s="308">
        <v>199</v>
      </c>
      <c r="P231" s="1">
        <f t="shared" si="263"/>
        <v>1</v>
      </c>
      <c r="Q231" s="301">
        <v>198</v>
      </c>
      <c r="R231" s="1">
        <f t="shared" si="264"/>
        <v>2</v>
      </c>
      <c r="S231" s="290">
        <v>196</v>
      </c>
      <c r="T231" s="1">
        <f t="shared" si="265"/>
        <v>0</v>
      </c>
      <c r="U231" s="282">
        <v>196</v>
      </c>
      <c r="V231" s="1">
        <f t="shared" si="266"/>
        <v>2</v>
      </c>
      <c r="W231" s="77">
        <v>194</v>
      </c>
      <c r="X231" s="1">
        <f t="shared" si="267"/>
        <v>1</v>
      </c>
      <c r="Y231" s="265">
        <v>193</v>
      </c>
      <c r="Z231" s="1">
        <f t="shared" si="246"/>
        <v>4</v>
      </c>
      <c r="AA231" s="234">
        <v>189</v>
      </c>
      <c r="AB231" s="1">
        <f t="shared" si="247"/>
        <v>4</v>
      </c>
      <c r="AC231" s="227">
        <v>185</v>
      </c>
      <c r="AD231" s="1">
        <f t="shared" si="248"/>
        <v>2</v>
      </c>
      <c r="AE231" s="63">
        <v>183</v>
      </c>
      <c r="AF231" s="1">
        <f t="shared" si="223"/>
        <v>4</v>
      </c>
      <c r="AG231" s="206">
        <v>179</v>
      </c>
      <c r="AH231" s="1">
        <f t="shared" si="224"/>
        <v>1</v>
      </c>
      <c r="AI231" s="63">
        <v>178</v>
      </c>
      <c r="AJ231" s="1">
        <f t="shared" si="225"/>
        <v>0</v>
      </c>
      <c r="AK231" s="63">
        <v>178</v>
      </c>
      <c r="AL231" s="1">
        <f t="shared" si="243"/>
        <v>9</v>
      </c>
      <c r="AM231" s="63">
        <v>169</v>
      </c>
      <c r="AN231" s="1">
        <f t="shared" si="237"/>
        <v>4</v>
      </c>
      <c r="AO231" s="63">
        <v>165</v>
      </c>
      <c r="AP231" s="1">
        <f t="shared" si="230"/>
        <v>0</v>
      </c>
      <c r="AQ231" s="63">
        <v>165</v>
      </c>
      <c r="AR231" s="1">
        <f t="shared" si="269"/>
        <v>0</v>
      </c>
      <c r="AS231" s="63">
        <v>165</v>
      </c>
      <c r="AT231" s="1">
        <f t="shared" si="270"/>
        <v>8</v>
      </c>
      <c r="AU231" s="63">
        <v>157</v>
      </c>
      <c r="AV231" s="1">
        <f t="shared" si="235"/>
        <v>3</v>
      </c>
      <c r="AW231" s="94">
        <v>154</v>
      </c>
      <c r="AX231" s="1">
        <f t="shared" si="253"/>
        <v>3</v>
      </c>
      <c r="AY231" s="63">
        <v>151</v>
      </c>
      <c r="AZ231" s="1">
        <f t="shared" si="254"/>
        <v>1</v>
      </c>
      <c r="BA231" s="63">
        <v>150</v>
      </c>
      <c r="BB231" s="1">
        <f t="shared" si="272"/>
        <v>11</v>
      </c>
      <c r="BC231" s="77">
        <v>139</v>
      </c>
      <c r="BD231" s="1">
        <f t="shared" si="272"/>
        <v>2</v>
      </c>
      <c r="BE231" s="63">
        <v>137</v>
      </c>
      <c r="BF231" s="1">
        <f t="shared" si="272"/>
        <v>1</v>
      </c>
      <c r="BG231" s="1">
        <v>136</v>
      </c>
      <c r="BH231" s="1">
        <f t="shared" si="240"/>
        <v>0</v>
      </c>
      <c r="BI231" s="10">
        <v>136</v>
      </c>
      <c r="BJ231" s="1">
        <f t="shared" si="242"/>
        <v>7</v>
      </c>
      <c r="BK231" s="10">
        <v>129</v>
      </c>
      <c r="BL231" s="1">
        <f t="shared" si="244"/>
        <v>1</v>
      </c>
      <c r="BM231" s="10">
        <v>128</v>
      </c>
      <c r="BN231" s="1">
        <f t="shared" si="249"/>
        <v>1</v>
      </c>
      <c r="BO231" s="10">
        <v>127</v>
      </c>
      <c r="BP231" s="1">
        <f t="shared" si="249"/>
        <v>3</v>
      </c>
      <c r="BQ231" s="10">
        <v>124</v>
      </c>
      <c r="BR231" s="1">
        <f t="shared" si="268"/>
        <v>9</v>
      </c>
      <c r="BS231" s="10">
        <v>115</v>
      </c>
      <c r="BT231" s="1">
        <f t="shared" si="256"/>
        <v>5</v>
      </c>
      <c r="BU231" s="10">
        <v>110</v>
      </c>
      <c r="BV231" s="1">
        <f t="shared" si="256"/>
        <v>0</v>
      </c>
      <c r="BW231" s="1">
        <v>110</v>
      </c>
      <c r="BX231" s="3">
        <v>110</v>
      </c>
      <c r="BY231" s="3">
        <v>110</v>
      </c>
      <c r="BZ231" s="7"/>
      <c r="CA231" s="5">
        <f t="shared" si="239"/>
        <v>0</v>
      </c>
      <c r="CB231" s="2"/>
      <c r="CC231" s="2"/>
      <c r="CE231" t="s">
        <v>619</v>
      </c>
      <c r="CF231" s="1" t="s">
        <v>620</v>
      </c>
    </row>
    <row r="232" spans="1:84">
      <c r="A232" s="60">
        <f t="shared" si="275"/>
        <v>0.82352941176470584</v>
      </c>
      <c r="B232" s="1" t="s">
        <v>883</v>
      </c>
      <c r="C232" s="1" t="s">
        <v>96</v>
      </c>
      <c r="D232" s="159">
        <v>37199</v>
      </c>
      <c r="E232" s="141"/>
      <c r="F232" s="158">
        <f t="shared" si="274"/>
        <v>6083</v>
      </c>
      <c r="H232" s="1" t="s">
        <v>1006</v>
      </c>
      <c r="I232" s="1">
        <v>1</v>
      </c>
      <c r="J232" s="1" t="s">
        <v>253</v>
      </c>
      <c r="K232" s="315">
        <v>149</v>
      </c>
      <c r="L232" s="1">
        <f t="shared" si="261"/>
        <v>4</v>
      </c>
      <c r="M232" s="311">
        <v>145</v>
      </c>
      <c r="N232" s="1">
        <f t="shared" si="262"/>
        <v>0</v>
      </c>
      <c r="O232" s="308">
        <v>145</v>
      </c>
      <c r="P232" s="1">
        <f t="shared" si="263"/>
        <v>1</v>
      </c>
      <c r="Q232" s="301">
        <v>144</v>
      </c>
      <c r="R232" s="1">
        <f t="shared" si="264"/>
        <v>0</v>
      </c>
      <c r="S232" s="290">
        <v>144</v>
      </c>
      <c r="T232" s="1">
        <f t="shared" si="265"/>
        <v>0</v>
      </c>
      <c r="U232" s="282">
        <v>144</v>
      </c>
      <c r="V232" s="1">
        <f t="shared" si="266"/>
        <v>0</v>
      </c>
      <c r="W232" s="77">
        <v>144</v>
      </c>
      <c r="X232" s="1">
        <f t="shared" si="267"/>
        <v>1</v>
      </c>
      <c r="Y232" s="265">
        <v>143</v>
      </c>
      <c r="Z232" s="1">
        <f t="shared" si="246"/>
        <v>0</v>
      </c>
      <c r="AA232" s="234">
        <v>143</v>
      </c>
      <c r="AB232" s="1">
        <f t="shared" si="247"/>
        <v>0</v>
      </c>
      <c r="AC232" s="227">
        <v>143</v>
      </c>
      <c r="AD232" s="1">
        <f t="shared" si="248"/>
        <v>0</v>
      </c>
      <c r="AE232" s="63">
        <v>143</v>
      </c>
      <c r="AF232" s="1">
        <f t="shared" si="223"/>
        <v>3</v>
      </c>
      <c r="AG232" s="206">
        <v>140</v>
      </c>
      <c r="AH232" s="1">
        <f t="shared" si="224"/>
        <v>2</v>
      </c>
      <c r="AI232" s="63">
        <v>138</v>
      </c>
      <c r="AJ232" s="1">
        <f t="shared" si="225"/>
        <v>5</v>
      </c>
      <c r="AK232" s="63">
        <v>133</v>
      </c>
      <c r="AL232" s="1">
        <f t="shared" si="243"/>
        <v>5</v>
      </c>
      <c r="AM232" s="63">
        <v>128</v>
      </c>
      <c r="AN232" s="1">
        <f t="shared" si="237"/>
        <v>3</v>
      </c>
      <c r="AO232" s="63">
        <v>125</v>
      </c>
      <c r="AP232" s="1">
        <f t="shared" si="230"/>
        <v>2</v>
      </c>
      <c r="AQ232" s="63">
        <v>123</v>
      </c>
      <c r="AR232" s="1">
        <f t="shared" si="269"/>
        <v>1</v>
      </c>
      <c r="AS232" s="63">
        <v>122</v>
      </c>
      <c r="AT232" s="1">
        <f t="shared" si="270"/>
        <v>1</v>
      </c>
      <c r="AU232" s="63">
        <v>121</v>
      </c>
      <c r="AV232" s="1">
        <f t="shared" si="235"/>
        <v>3</v>
      </c>
      <c r="AW232" s="94">
        <v>118</v>
      </c>
      <c r="AX232" s="1">
        <f t="shared" si="253"/>
        <v>2</v>
      </c>
      <c r="AY232" s="63">
        <v>116</v>
      </c>
      <c r="AZ232" s="1">
        <f t="shared" si="254"/>
        <v>2</v>
      </c>
      <c r="BA232" s="63">
        <v>114</v>
      </c>
      <c r="BB232" s="1">
        <f t="shared" si="272"/>
        <v>4</v>
      </c>
      <c r="BC232" s="77">
        <v>110</v>
      </c>
      <c r="BD232" s="1">
        <f t="shared" si="272"/>
        <v>0</v>
      </c>
      <c r="BE232" s="63">
        <v>110</v>
      </c>
      <c r="BF232" s="1">
        <f t="shared" si="272"/>
        <v>0</v>
      </c>
      <c r="BG232" s="1">
        <v>110</v>
      </c>
      <c r="BH232" s="1">
        <f t="shared" si="240"/>
        <v>0</v>
      </c>
      <c r="BI232" s="10">
        <v>110</v>
      </c>
      <c r="BJ232" s="1">
        <f t="shared" si="242"/>
        <v>11</v>
      </c>
      <c r="BK232" s="10">
        <v>99</v>
      </c>
      <c r="BL232" s="1">
        <f t="shared" si="244"/>
        <v>0</v>
      </c>
      <c r="BM232" s="10">
        <v>99</v>
      </c>
      <c r="BN232" s="1">
        <f t="shared" si="249"/>
        <v>0</v>
      </c>
      <c r="BO232" s="10">
        <v>99</v>
      </c>
      <c r="BP232" s="1">
        <f t="shared" si="249"/>
        <v>6</v>
      </c>
      <c r="BQ232" s="10">
        <v>93</v>
      </c>
      <c r="BR232" s="1">
        <f t="shared" si="268"/>
        <v>7</v>
      </c>
      <c r="BS232" s="10">
        <v>86</v>
      </c>
      <c r="BT232" s="1">
        <f t="shared" si="256"/>
        <v>5</v>
      </c>
      <c r="BU232" s="10">
        <v>81</v>
      </c>
      <c r="BV232" s="1">
        <f t="shared" si="256"/>
        <v>0</v>
      </c>
      <c r="BW232" s="1">
        <v>81</v>
      </c>
      <c r="BX232" s="3">
        <v>81</v>
      </c>
      <c r="BY232" s="3">
        <v>81</v>
      </c>
      <c r="BZ232" s="7"/>
      <c r="CA232" s="5">
        <f t="shared" si="239"/>
        <v>0</v>
      </c>
      <c r="CB232" s="2"/>
      <c r="CC232" s="2"/>
      <c r="CE232" t="s">
        <v>621</v>
      </c>
      <c r="CF232" s="1" t="s">
        <v>622</v>
      </c>
    </row>
    <row r="233" spans="1:84">
      <c r="A233" s="60">
        <f t="shared" si="275"/>
        <v>1.4901960784313726</v>
      </c>
      <c r="B233" s="1" t="s">
        <v>884</v>
      </c>
      <c r="C233" s="1" t="s">
        <v>96</v>
      </c>
      <c r="D233" s="159">
        <v>40071</v>
      </c>
      <c r="E233" s="141"/>
      <c r="F233" s="158">
        <f t="shared" si="274"/>
        <v>3211</v>
      </c>
      <c r="H233" s="1" t="s">
        <v>1006</v>
      </c>
      <c r="I233" s="1">
        <v>1</v>
      </c>
      <c r="J233" s="1" t="s">
        <v>311</v>
      </c>
      <c r="K233" s="315">
        <v>145</v>
      </c>
      <c r="L233" s="1">
        <f t="shared" si="261"/>
        <v>2</v>
      </c>
      <c r="M233" s="311">
        <v>143</v>
      </c>
      <c r="N233" s="1">
        <f t="shared" si="262"/>
        <v>0</v>
      </c>
      <c r="O233" s="308">
        <v>143</v>
      </c>
      <c r="P233" s="1">
        <f t="shared" si="263"/>
        <v>2</v>
      </c>
      <c r="Q233" s="301">
        <v>141</v>
      </c>
      <c r="R233" s="1">
        <f t="shared" si="264"/>
        <v>8</v>
      </c>
      <c r="S233" s="290">
        <v>133</v>
      </c>
      <c r="T233" s="1">
        <f t="shared" si="265"/>
        <v>2</v>
      </c>
      <c r="U233" s="282">
        <v>131</v>
      </c>
      <c r="V233" s="1">
        <f t="shared" si="266"/>
        <v>2</v>
      </c>
      <c r="W233" s="77">
        <v>129</v>
      </c>
      <c r="X233" s="1">
        <f t="shared" si="267"/>
        <v>3</v>
      </c>
      <c r="Y233" s="265">
        <v>126</v>
      </c>
      <c r="Z233" s="1">
        <f t="shared" si="246"/>
        <v>1</v>
      </c>
      <c r="AA233" s="234">
        <v>125</v>
      </c>
      <c r="AB233" s="1">
        <f t="shared" si="247"/>
        <v>6</v>
      </c>
      <c r="AC233" s="227">
        <v>119</v>
      </c>
      <c r="AD233" s="1">
        <f t="shared" si="248"/>
        <v>0</v>
      </c>
      <c r="AE233" s="63">
        <v>119</v>
      </c>
      <c r="AF233" s="1">
        <f t="shared" si="223"/>
        <v>0</v>
      </c>
      <c r="AG233" s="206">
        <v>119</v>
      </c>
      <c r="AH233" s="1">
        <f t="shared" si="224"/>
        <v>2</v>
      </c>
      <c r="AI233" s="63">
        <v>117</v>
      </c>
      <c r="AJ233" s="1">
        <f t="shared" si="225"/>
        <v>1</v>
      </c>
      <c r="AK233" s="63">
        <v>116</v>
      </c>
      <c r="AL233" s="1">
        <f t="shared" si="243"/>
        <v>9</v>
      </c>
      <c r="AM233" s="63">
        <v>107</v>
      </c>
      <c r="AN233" s="1">
        <f t="shared" si="237"/>
        <v>6</v>
      </c>
      <c r="AO233" s="63">
        <v>101</v>
      </c>
      <c r="AP233" s="1">
        <f t="shared" si="230"/>
        <v>5</v>
      </c>
      <c r="AQ233" s="63">
        <v>96</v>
      </c>
      <c r="AR233" s="1">
        <f t="shared" si="269"/>
        <v>4</v>
      </c>
      <c r="AS233" s="63">
        <v>92</v>
      </c>
      <c r="AT233" s="1">
        <f t="shared" si="270"/>
        <v>5</v>
      </c>
      <c r="AU233" s="63">
        <v>87</v>
      </c>
      <c r="AV233" s="1">
        <f t="shared" si="235"/>
        <v>7</v>
      </c>
      <c r="AW233" s="94">
        <v>80</v>
      </c>
      <c r="AX233" s="1">
        <f t="shared" si="253"/>
        <v>7</v>
      </c>
      <c r="AY233" s="63">
        <v>73</v>
      </c>
      <c r="AZ233" s="1">
        <f t="shared" si="254"/>
        <v>3</v>
      </c>
      <c r="BA233" s="63">
        <v>70</v>
      </c>
      <c r="BB233" s="1">
        <f t="shared" si="272"/>
        <v>9</v>
      </c>
      <c r="BC233" s="77">
        <v>61</v>
      </c>
      <c r="BD233" s="1">
        <f t="shared" si="272"/>
        <v>1</v>
      </c>
      <c r="BE233" s="63">
        <v>60</v>
      </c>
      <c r="BF233" s="1">
        <f t="shared" si="272"/>
        <v>4</v>
      </c>
      <c r="BG233" s="1">
        <v>56</v>
      </c>
      <c r="BH233" s="1">
        <f t="shared" si="240"/>
        <v>5</v>
      </c>
      <c r="BI233" s="10">
        <v>51</v>
      </c>
      <c r="BJ233" s="1">
        <f t="shared" si="242"/>
        <v>8</v>
      </c>
      <c r="BK233" s="10">
        <v>43</v>
      </c>
      <c r="BL233" s="1">
        <f t="shared" si="244"/>
        <v>3</v>
      </c>
      <c r="BM233" s="10">
        <v>40</v>
      </c>
      <c r="BN233" s="1">
        <f t="shared" si="249"/>
        <v>3</v>
      </c>
      <c r="BO233" s="10">
        <v>37</v>
      </c>
      <c r="BP233" s="1">
        <f t="shared" si="249"/>
        <v>17</v>
      </c>
      <c r="BQ233" s="10">
        <v>20</v>
      </c>
      <c r="BR233" s="1">
        <f t="shared" si="268"/>
        <v>2</v>
      </c>
      <c r="BS233" s="10">
        <v>18</v>
      </c>
      <c r="BT233" s="1">
        <f t="shared" si="256"/>
        <v>3</v>
      </c>
      <c r="BU233" s="10">
        <v>15</v>
      </c>
      <c r="BV233" s="1">
        <f t="shared" si="256"/>
        <v>0</v>
      </c>
      <c r="BW233" s="1">
        <v>15</v>
      </c>
      <c r="BX233" s="3">
        <v>15</v>
      </c>
      <c r="BY233" s="3">
        <v>14</v>
      </c>
      <c r="BZ233" s="7"/>
      <c r="CA233" s="5">
        <f t="shared" si="239"/>
        <v>1</v>
      </c>
      <c r="CB233" s="2"/>
      <c r="CC233" s="2"/>
      <c r="CE233" t="s">
        <v>623</v>
      </c>
      <c r="CF233" s="1" t="s">
        <v>624</v>
      </c>
    </row>
    <row r="234" spans="1:84">
      <c r="A234" s="60">
        <f t="shared" si="275"/>
        <v>1.0196078431372548</v>
      </c>
      <c r="B234" s="1" t="s">
        <v>885</v>
      </c>
      <c r="C234" s="1" t="s">
        <v>96</v>
      </c>
      <c r="D234" s="159">
        <v>40075</v>
      </c>
      <c r="E234" s="141"/>
      <c r="F234" s="158">
        <f t="shared" si="274"/>
        <v>3207</v>
      </c>
      <c r="H234" s="1" t="s">
        <v>1006</v>
      </c>
      <c r="I234" s="1">
        <v>1</v>
      </c>
      <c r="J234" s="1" t="s">
        <v>312</v>
      </c>
      <c r="K234" s="315">
        <v>98</v>
      </c>
      <c r="L234" s="1">
        <f t="shared" si="261"/>
        <v>2</v>
      </c>
      <c r="M234" s="311">
        <v>96</v>
      </c>
      <c r="N234" s="1">
        <f t="shared" si="262"/>
        <v>0</v>
      </c>
      <c r="O234" s="308">
        <v>96</v>
      </c>
      <c r="P234" s="1">
        <f t="shared" si="263"/>
        <v>2</v>
      </c>
      <c r="Q234" s="301">
        <v>94</v>
      </c>
      <c r="R234" s="1">
        <f t="shared" si="264"/>
        <v>1</v>
      </c>
      <c r="S234" s="290">
        <v>93</v>
      </c>
      <c r="T234" s="1">
        <f t="shared" si="265"/>
        <v>1</v>
      </c>
      <c r="U234" s="282">
        <v>92</v>
      </c>
      <c r="V234" s="1">
        <f t="shared" si="266"/>
        <v>0</v>
      </c>
      <c r="W234" s="77">
        <v>92</v>
      </c>
      <c r="X234" s="1">
        <f t="shared" si="267"/>
        <v>2</v>
      </c>
      <c r="Y234" s="265">
        <v>90</v>
      </c>
      <c r="Z234" s="1">
        <f t="shared" si="246"/>
        <v>3</v>
      </c>
      <c r="AA234" s="234">
        <v>87</v>
      </c>
      <c r="AB234" s="1">
        <f t="shared" si="247"/>
        <v>4</v>
      </c>
      <c r="AC234" s="227">
        <v>83</v>
      </c>
      <c r="AD234" s="1">
        <f t="shared" si="248"/>
        <v>0</v>
      </c>
      <c r="AE234" s="63">
        <v>83</v>
      </c>
      <c r="AF234" s="1">
        <f t="shared" si="223"/>
        <v>0</v>
      </c>
      <c r="AG234" s="206">
        <v>83</v>
      </c>
      <c r="AH234" s="1">
        <f t="shared" si="224"/>
        <v>1</v>
      </c>
      <c r="AI234" s="63">
        <v>82</v>
      </c>
      <c r="AJ234" s="1">
        <f t="shared" si="225"/>
        <v>1</v>
      </c>
      <c r="AK234" s="63">
        <v>81</v>
      </c>
      <c r="AL234" s="1">
        <f t="shared" si="243"/>
        <v>2</v>
      </c>
      <c r="AM234" s="63">
        <v>79</v>
      </c>
      <c r="AN234" s="1">
        <f t="shared" si="237"/>
        <v>3</v>
      </c>
      <c r="AO234" s="63">
        <v>76</v>
      </c>
      <c r="AP234" s="1">
        <f t="shared" si="230"/>
        <v>4</v>
      </c>
      <c r="AQ234" s="63">
        <v>72</v>
      </c>
      <c r="AR234" s="1">
        <f t="shared" si="269"/>
        <v>3</v>
      </c>
      <c r="AS234" s="63">
        <v>69</v>
      </c>
      <c r="AT234" s="1">
        <f t="shared" si="270"/>
        <v>0</v>
      </c>
      <c r="AU234" s="63">
        <v>69</v>
      </c>
      <c r="AV234" s="1">
        <f t="shared" si="235"/>
        <v>6</v>
      </c>
      <c r="AW234" s="94">
        <v>63</v>
      </c>
      <c r="AX234" s="1">
        <f t="shared" si="253"/>
        <v>9</v>
      </c>
      <c r="AY234" s="63">
        <v>54</v>
      </c>
      <c r="AZ234" s="1">
        <f t="shared" si="254"/>
        <v>2</v>
      </c>
      <c r="BA234" s="63">
        <v>52</v>
      </c>
      <c r="BB234" s="1">
        <f t="shared" si="272"/>
        <v>3</v>
      </c>
      <c r="BC234" s="77">
        <v>49</v>
      </c>
      <c r="BD234" s="1">
        <f t="shared" si="272"/>
        <v>1</v>
      </c>
      <c r="BE234" s="63">
        <v>48</v>
      </c>
      <c r="BF234" s="1">
        <f t="shared" si="272"/>
        <v>4</v>
      </c>
      <c r="BG234" s="1">
        <v>44</v>
      </c>
      <c r="BH234" s="1">
        <f t="shared" si="240"/>
        <v>2</v>
      </c>
      <c r="BI234" s="10">
        <v>42</v>
      </c>
      <c r="BJ234" s="1">
        <f t="shared" si="242"/>
        <v>6</v>
      </c>
      <c r="BK234" s="10">
        <v>36</v>
      </c>
      <c r="BL234" s="1">
        <f t="shared" si="244"/>
        <v>-1</v>
      </c>
      <c r="BM234" s="10">
        <v>37</v>
      </c>
      <c r="BN234" s="1">
        <f t="shared" si="249"/>
        <v>9</v>
      </c>
      <c r="BO234" s="10">
        <v>28</v>
      </c>
      <c r="BP234" s="1">
        <f t="shared" si="249"/>
        <v>7</v>
      </c>
      <c r="BQ234" s="10">
        <v>21</v>
      </c>
      <c r="BR234" s="1">
        <f t="shared" si="268"/>
        <v>0</v>
      </c>
      <c r="BS234" s="10">
        <v>21</v>
      </c>
      <c r="BT234" s="1">
        <f t="shared" si="256"/>
        <v>6</v>
      </c>
      <c r="BU234" s="10">
        <v>15</v>
      </c>
      <c r="BV234" s="1">
        <f t="shared" si="256"/>
        <v>1</v>
      </c>
      <c r="BW234" s="1">
        <v>14</v>
      </c>
      <c r="BX234" s="3">
        <v>14</v>
      </c>
      <c r="BY234" s="3">
        <v>14</v>
      </c>
      <c r="BZ234" s="7"/>
      <c r="CA234" s="5">
        <f t="shared" si="239"/>
        <v>0</v>
      </c>
      <c r="CB234" s="2"/>
      <c r="CC234" s="2"/>
      <c r="CE234" t="s">
        <v>625</v>
      </c>
      <c r="CF234" s="1" t="s">
        <v>626</v>
      </c>
    </row>
    <row r="235" spans="1:84">
      <c r="A235" s="60">
        <f t="shared" si="275"/>
        <v>3.2287581699346406</v>
      </c>
      <c r="B235" s="1" t="s">
        <v>886</v>
      </c>
      <c r="C235" s="1" t="s">
        <v>96</v>
      </c>
      <c r="D235" s="159">
        <v>35810</v>
      </c>
      <c r="E235" s="141"/>
      <c r="F235" s="158">
        <f t="shared" si="274"/>
        <v>7472</v>
      </c>
      <c r="H235" s="138" t="s">
        <v>1007</v>
      </c>
      <c r="I235" s="1">
        <v>1</v>
      </c>
      <c r="J235" s="1" t="s">
        <v>145</v>
      </c>
      <c r="K235" s="315">
        <v>736</v>
      </c>
      <c r="L235" s="1">
        <f t="shared" si="261"/>
        <v>11</v>
      </c>
      <c r="M235" s="311">
        <v>725</v>
      </c>
      <c r="N235" s="1">
        <f t="shared" si="262"/>
        <v>5</v>
      </c>
      <c r="O235" s="308">
        <v>720</v>
      </c>
      <c r="P235" s="1">
        <f t="shared" si="263"/>
        <v>1</v>
      </c>
      <c r="Q235" s="301">
        <v>719</v>
      </c>
      <c r="R235" s="1">
        <f t="shared" si="264"/>
        <v>16</v>
      </c>
      <c r="S235" s="290">
        <v>703</v>
      </c>
      <c r="T235" s="1">
        <f t="shared" si="265"/>
        <v>15</v>
      </c>
      <c r="U235" s="282">
        <v>688</v>
      </c>
      <c r="V235" s="1">
        <f t="shared" si="266"/>
        <v>6</v>
      </c>
      <c r="W235" s="77">
        <v>682</v>
      </c>
      <c r="X235" s="1">
        <f t="shared" si="267"/>
        <v>2</v>
      </c>
      <c r="Y235" s="265">
        <v>680</v>
      </c>
      <c r="Z235" s="1">
        <f t="shared" si="246"/>
        <v>12</v>
      </c>
      <c r="AA235" s="234">
        <v>668</v>
      </c>
      <c r="AB235" s="1">
        <f t="shared" si="247"/>
        <v>12</v>
      </c>
      <c r="AC235" s="227">
        <v>656</v>
      </c>
      <c r="AD235" s="1">
        <f t="shared" si="248"/>
        <v>8</v>
      </c>
      <c r="AE235" s="63">
        <v>648</v>
      </c>
      <c r="AF235" s="1">
        <f t="shared" ref="AF235:AF322" si="276">AE235-AG235</f>
        <v>8</v>
      </c>
      <c r="AG235" s="206">
        <v>640</v>
      </c>
      <c r="AH235" s="1">
        <f t="shared" ref="AH235:AH322" si="277">AG235-AI235</f>
        <v>15</v>
      </c>
      <c r="AI235" s="63">
        <v>625</v>
      </c>
      <c r="AJ235" s="1">
        <f t="shared" ref="AJ235:AJ322" si="278">AI235-AK235</f>
        <v>12</v>
      </c>
      <c r="AK235" s="63">
        <v>613</v>
      </c>
      <c r="AL235" s="1">
        <f t="shared" si="243"/>
        <v>16</v>
      </c>
      <c r="AM235" s="63">
        <v>597</v>
      </c>
      <c r="AN235" s="1">
        <f t="shared" si="237"/>
        <v>2</v>
      </c>
      <c r="AO235" s="63">
        <v>595</v>
      </c>
      <c r="AP235" s="1">
        <f t="shared" si="230"/>
        <v>4</v>
      </c>
      <c r="AQ235" s="63">
        <v>591</v>
      </c>
      <c r="AR235" s="1">
        <f t="shared" si="269"/>
        <v>17</v>
      </c>
      <c r="AS235" s="63">
        <v>574</v>
      </c>
      <c r="AT235" s="1">
        <f t="shared" si="270"/>
        <v>9</v>
      </c>
      <c r="AU235" s="63">
        <v>565</v>
      </c>
      <c r="AV235" s="1">
        <f t="shared" si="235"/>
        <v>6</v>
      </c>
      <c r="AW235" s="94">
        <v>559</v>
      </c>
      <c r="AX235" s="1">
        <f t="shared" si="253"/>
        <v>10</v>
      </c>
      <c r="AY235" s="63">
        <v>549</v>
      </c>
      <c r="AZ235" s="1">
        <f t="shared" si="254"/>
        <v>17</v>
      </c>
      <c r="BA235" s="63">
        <v>532</v>
      </c>
      <c r="BB235" s="1">
        <f t="shared" si="272"/>
        <v>9</v>
      </c>
      <c r="BC235" s="77">
        <v>523</v>
      </c>
      <c r="BD235" s="1">
        <f t="shared" si="272"/>
        <v>5</v>
      </c>
      <c r="BE235" s="63">
        <v>518</v>
      </c>
      <c r="BF235" s="1">
        <f t="shared" si="272"/>
        <v>5</v>
      </c>
      <c r="BG235" s="1">
        <v>513</v>
      </c>
      <c r="BH235" s="1">
        <f t="shared" si="240"/>
        <v>13</v>
      </c>
      <c r="BI235" s="10">
        <v>500</v>
      </c>
      <c r="BJ235" s="1">
        <f t="shared" si="242"/>
        <v>10</v>
      </c>
      <c r="BK235" s="10">
        <v>490</v>
      </c>
      <c r="BL235" s="1">
        <f t="shared" si="244"/>
        <v>8</v>
      </c>
      <c r="BM235" s="10">
        <v>482</v>
      </c>
      <c r="BN235" s="1">
        <f t="shared" si="249"/>
        <v>7</v>
      </c>
      <c r="BO235" s="10">
        <v>475</v>
      </c>
      <c r="BP235" s="1">
        <f t="shared" si="249"/>
        <v>19</v>
      </c>
      <c r="BQ235" s="10">
        <v>456</v>
      </c>
      <c r="BR235" s="1">
        <f t="shared" si="268"/>
        <v>8</v>
      </c>
      <c r="BS235" s="10">
        <v>448</v>
      </c>
      <c r="BT235" s="1">
        <f t="shared" si="256"/>
        <v>8</v>
      </c>
      <c r="BU235" s="10">
        <v>440</v>
      </c>
      <c r="BV235" s="1">
        <f t="shared" si="256"/>
        <v>5</v>
      </c>
      <c r="BW235" s="1">
        <v>435</v>
      </c>
      <c r="BX235" s="3">
        <v>442</v>
      </c>
      <c r="BY235" s="3">
        <v>430</v>
      </c>
      <c r="BZ235" s="7"/>
      <c r="CA235" s="5">
        <f t="shared" si="239"/>
        <v>12</v>
      </c>
      <c r="CB235" s="2"/>
      <c r="CC235" s="2"/>
      <c r="CE235" t="s">
        <v>627</v>
      </c>
      <c r="CF235" s="1" t="s">
        <v>628</v>
      </c>
    </row>
    <row r="236" spans="1:84">
      <c r="B236" s="1" t="s">
        <v>801</v>
      </c>
      <c r="C236" s="1" t="s">
        <v>96</v>
      </c>
      <c r="D236" s="159">
        <v>43046</v>
      </c>
      <c r="E236" s="141"/>
      <c r="F236" s="158">
        <f t="shared" ref="F236" si="279">$B$1-D236</f>
        <v>236</v>
      </c>
      <c r="H236" s="1" t="s">
        <v>1006</v>
      </c>
      <c r="I236" s="1">
        <v>1</v>
      </c>
      <c r="J236" s="10" t="s">
        <v>1311</v>
      </c>
      <c r="K236" s="315">
        <v>21</v>
      </c>
      <c r="L236" s="1">
        <f t="shared" si="261"/>
        <v>0</v>
      </c>
      <c r="M236" s="311">
        <v>21</v>
      </c>
      <c r="N236" s="1">
        <f t="shared" si="262"/>
        <v>3</v>
      </c>
      <c r="O236" s="308">
        <v>18</v>
      </c>
      <c r="P236" s="1">
        <f t="shared" ref="P236" si="280">O236-Q236</f>
        <v>18</v>
      </c>
      <c r="Q236" s="289"/>
      <c r="R236" s="84"/>
      <c r="S236" s="84"/>
      <c r="T236" s="84"/>
      <c r="U236" s="84"/>
      <c r="V236" s="84"/>
      <c r="W236" s="84"/>
      <c r="X236" s="84"/>
      <c r="Y236" s="84"/>
      <c r="Z236" s="84"/>
      <c r="AA236" s="84"/>
      <c r="AB236" s="84"/>
      <c r="AC236" s="84"/>
      <c r="AD236" s="84"/>
      <c r="AE236" s="88"/>
      <c r="AF236" s="84"/>
      <c r="AG236" s="88"/>
      <c r="AH236" s="84"/>
      <c r="AI236" s="88"/>
      <c r="AJ236" s="84"/>
      <c r="AK236" s="88"/>
      <c r="AL236" s="84"/>
      <c r="AM236" s="88"/>
      <c r="AN236" s="84"/>
      <c r="AO236" s="88"/>
      <c r="AP236" s="84"/>
      <c r="AQ236" s="84"/>
      <c r="AR236" s="84"/>
      <c r="AS236" s="84"/>
      <c r="AT236" s="84"/>
      <c r="AU236" s="84"/>
      <c r="AV236" s="84"/>
      <c r="AW236" s="84"/>
      <c r="AX236" s="84"/>
      <c r="AY236" s="84"/>
      <c r="AZ236" s="84"/>
      <c r="BA236" s="84"/>
      <c r="BB236" s="84"/>
      <c r="BC236" s="91"/>
      <c r="BD236" s="84"/>
      <c r="BE236" s="84"/>
      <c r="BF236" s="84"/>
      <c r="BG236" s="84"/>
      <c r="BH236" s="84"/>
      <c r="BI236" s="84"/>
      <c r="BJ236" s="84"/>
      <c r="BK236" s="84"/>
      <c r="BL236" s="84"/>
      <c r="BM236" s="84"/>
      <c r="BN236" s="84"/>
      <c r="BO236" s="84"/>
      <c r="BP236" s="84"/>
      <c r="BQ236" s="84"/>
      <c r="BR236" s="84"/>
      <c r="BS236" s="84"/>
      <c r="BT236" s="84"/>
      <c r="BU236" s="84"/>
      <c r="BV236" s="84"/>
      <c r="BW236" s="84"/>
      <c r="BX236" s="89"/>
      <c r="BY236" s="89"/>
      <c r="BZ236" s="7"/>
      <c r="CA236" s="5"/>
      <c r="CB236" s="2"/>
      <c r="CC236" s="2"/>
      <c r="CE236"/>
    </row>
    <row r="237" spans="1:84">
      <c r="A237" s="60">
        <f t="shared" si="275"/>
        <v>2.5098039215686274</v>
      </c>
      <c r="B237" s="1" t="s">
        <v>887</v>
      </c>
      <c r="C237" s="1" t="s">
        <v>96</v>
      </c>
      <c r="D237" s="159">
        <v>37312</v>
      </c>
      <c r="E237" s="141"/>
      <c r="F237" s="158">
        <f t="shared" si="274"/>
        <v>5970</v>
      </c>
      <c r="H237" s="138" t="s">
        <v>1007</v>
      </c>
      <c r="I237" s="1">
        <v>1</v>
      </c>
      <c r="J237" s="1" t="s">
        <v>143</v>
      </c>
      <c r="K237" s="315">
        <v>683</v>
      </c>
      <c r="L237" s="1">
        <f t="shared" si="261"/>
        <v>4</v>
      </c>
      <c r="M237" s="311">
        <v>679</v>
      </c>
      <c r="N237" s="1">
        <f t="shared" si="262"/>
        <v>3</v>
      </c>
      <c r="O237" s="308">
        <v>676</v>
      </c>
      <c r="P237" s="1">
        <f t="shared" ref="P237:P306" si="281">O237-Q237</f>
        <v>1</v>
      </c>
      <c r="Q237" s="301">
        <v>675</v>
      </c>
      <c r="R237" s="1">
        <f t="shared" si="264"/>
        <v>20</v>
      </c>
      <c r="S237" s="290">
        <v>655</v>
      </c>
      <c r="T237" s="1">
        <f t="shared" si="265"/>
        <v>5</v>
      </c>
      <c r="U237" s="282">
        <v>650</v>
      </c>
      <c r="V237" s="1">
        <f t="shared" si="266"/>
        <v>7</v>
      </c>
      <c r="W237" s="77">
        <v>643</v>
      </c>
      <c r="X237" s="1">
        <f t="shared" si="267"/>
        <v>2</v>
      </c>
      <c r="Y237" s="265">
        <v>641</v>
      </c>
      <c r="Z237" s="1">
        <f t="shared" si="246"/>
        <v>5</v>
      </c>
      <c r="AA237" s="234">
        <v>636</v>
      </c>
      <c r="AB237" s="1">
        <f t="shared" si="247"/>
        <v>5</v>
      </c>
      <c r="AC237" s="227">
        <v>631</v>
      </c>
      <c r="AD237" s="1">
        <f t="shared" si="248"/>
        <v>10</v>
      </c>
      <c r="AE237" s="63">
        <v>621</v>
      </c>
      <c r="AF237" s="1">
        <f t="shared" si="276"/>
        <v>6</v>
      </c>
      <c r="AG237" s="206">
        <v>615</v>
      </c>
      <c r="AH237" s="1">
        <f t="shared" si="277"/>
        <v>9</v>
      </c>
      <c r="AI237" s="63">
        <v>606</v>
      </c>
      <c r="AJ237" s="1">
        <f t="shared" si="278"/>
        <v>9</v>
      </c>
      <c r="AK237" s="63">
        <v>597</v>
      </c>
      <c r="AL237" s="1">
        <f t="shared" si="243"/>
        <v>12</v>
      </c>
      <c r="AM237" s="63">
        <v>585</v>
      </c>
      <c r="AN237" s="1">
        <f t="shared" si="237"/>
        <v>8</v>
      </c>
      <c r="AO237" s="63">
        <v>577</v>
      </c>
      <c r="AP237" s="1">
        <f t="shared" si="230"/>
        <v>4</v>
      </c>
      <c r="AQ237" s="63">
        <v>573</v>
      </c>
      <c r="AR237" s="1">
        <f t="shared" si="269"/>
        <v>9</v>
      </c>
      <c r="AS237" s="63">
        <v>564</v>
      </c>
      <c r="AT237" s="1">
        <f t="shared" si="270"/>
        <v>7</v>
      </c>
      <c r="AU237" s="63">
        <v>557</v>
      </c>
      <c r="AV237" s="1">
        <f t="shared" si="235"/>
        <v>5</v>
      </c>
      <c r="AW237" s="94">
        <v>552</v>
      </c>
      <c r="AX237" s="1">
        <f t="shared" si="253"/>
        <v>6</v>
      </c>
      <c r="AY237" s="63">
        <v>546</v>
      </c>
      <c r="AZ237" s="1">
        <f t="shared" si="254"/>
        <v>8</v>
      </c>
      <c r="BA237" s="63">
        <v>538</v>
      </c>
      <c r="BB237" s="1">
        <f t="shared" si="272"/>
        <v>11</v>
      </c>
      <c r="BC237" s="77">
        <v>527</v>
      </c>
      <c r="BD237" s="1">
        <f t="shared" si="272"/>
        <v>6</v>
      </c>
      <c r="BE237" s="63">
        <v>521</v>
      </c>
      <c r="BF237" s="1">
        <f t="shared" si="272"/>
        <v>4</v>
      </c>
      <c r="BG237" s="1">
        <v>517</v>
      </c>
      <c r="BH237" s="1">
        <f t="shared" si="240"/>
        <v>4</v>
      </c>
      <c r="BI237" s="10">
        <v>513</v>
      </c>
      <c r="BJ237" s="1">
        <f t="shared" si="242"/>
        <v>15</v>
      </c>
      <c r="BK237" s="10">
        <v>498</v>
      </c>
      <c r="BL237" s="1">
        <f t="shared" si="244"/>
        <v>7</v>
      </c>
      <c r="BM237" s="10">
        <v>491</v>
      </c>
      <c r="BN237" s="1">
        <f t="shared" si="249"/>
        <v>1</v>
      </c>
      <c r="BO237" s="10">
        <v>490</v>
      </c>
      <c r="BP237" s="1">
        <f t="shared" si="249"/>
        <v>10</v>
      </c>
      <c r="BQ237" s="10">
        <v>480</v>
      </c>
      <c r="BR237" s="1">
        <f t="shared" si="268"/>
        <v>21</v>
      </c>
      <c r="BS237" s="10">
        <v>459</v>
      </c>
      <c r="BT237" s="1">
        <f t="shared" si="256"/>
        <v>4</v>
      </c>
      <c r="BU237" s="10">
        <v>455</v>
      </c>
      <c r="BV237" s="1">
        <f t="shared" si="256"/>
        <v>4</v>
      </c>
      <c r="BW237" s="1">
        <v>451</v>
      </c>
      <c r="BX237" s="3">
        <v>450</v>
      </c>
      <c r="BY237" s="3">
        <v>450</v>
      </c>
      <c r="BZ237" s="7"/>
      <c r="CA237" s="5">
        <f t="shared" si="239"/>
        <v>0</v>
      </c>
      <c r="CB237" s="2"/>
      <c r="CC237" s="2"/>
      <c r="CE237" t="s">
        <v>629</v>
      </c>
      <c r="CF237" s="1" t="s">
        <v>630</v>
      </c>
    </row>
    <row r="238" spans="1:84">
      <c r="A238" s="60">
        <f t="shared" si="275"/>
        <v>0.92810457516339873</v>
      </c>
      <c r="B238" s="1" t="s">
        <v>888</v>
      </c>
      <c r="C238" s="1" t="s">
        <v>96</v>
      </c>
      <c r="D238" s="159">
        <v>40146</v>
      </c>
      <c r="E238" s="141"/>
      <c r="F238" s="158">
        <f t="shared" si="274"/>
        <v>3136</v>
      </c>
      <c r="H238" s="1" t="s">
        <v>1006</v>
      </c>
      <c r="I238" s="1">
        <v>1</v>
      </c>
      <c r="J238" s="1" t="s">
        <v>301</v>
      </c>
      <c r="K238" s="315">
        <v>119</v>
      </c>
      <c r="L238" s="1">
        <f t="shared" si="261"/>
        <v>7</v>
      </c>
      <c r="M238" s="311">
        <v>112</v>
      </c>
      <c r="N238" s="1">
        <f t="shared" si="262"/>
        <v>3</v>
      </c>
      <c r="O238" s="308">
        <v>109</v>
      </c>
      <c r="P238" s="1">
        <f t="shared" si="281"/>
        <v>3</v>
      </c>
      <c r="Q238" s="301">
        <v>106</v>
      </c>
      <c r="R238" s="1">
        <f t="shared" si="264"/>
        <v>2</v>
      </c>
      <c r="S238" s="290">
        <v>104</v>
      </c>
      <c r="T238" s="1">
        <f t="shared" si="265"/>
        <v>11</v>
      </c>
      <c r="U238" s="282">
        <v>93</v>
      </c>
      <c r="V238" s="1">
        <f t="shared" si="266"/>
        <v>1</v>
      </c>
      <c r="W238" s="77">
        <v>92</v>
      </c>
      <c r="X238" s="1">
        <f t="shared" si="267"/>
        <v>0</v>
      </c>
      <c r="Y238" s="265">
        <v>92</v>
      </c>
      <c r="Z238" s="1">
        <f t="shared" si="246"/>
        <v>2</v>
      </c>
      <c r="AA238" s="234">
        <v>90</v>
      </c>
      <c r="AB238" s="1">
        <f t="shared" si="247"/>
        <v>0</v>
      </c>
      <c r="AC238" s="227">
        <v>90</v>
      </c>
      <c r="AD238" s="1">
        <f t="shared" si="248"/>
        <v>0</v>
      </c>
      <c r="AE238" s="63">
        <v>90</v>
      </c>
      <c r="AF238" s="1">
        <f t="shared" si="276"/>
        <v>0</v>
      </c>
      <c r="AG238" s="206">
        <v>90</v>
      </c>
      <c r="AH238" s="1">
        <f t="shared" si="277"/>
        <v>6</v>
      </c>
      <c r="AI238" s="63">
        <v>84</v>
      </c>
      <c r="AJ238" s="1">
        <f t="shared" si="278"/>
        <v>3</v>
      </c>
      <c r="AK238" s="63">
        <v>81</v>
      </c>
      <c r="AL238" s="1">
        <f t="shared" si="243"/>
        <v>4</v>
      </c>
      <c r="AM238" s="63">
        <v>77</v>
      </c>
      <c r="AN238" s="1">
        <f t="shared" si="237"/>
        <v>7</v>
      </c>
      <c r="AO238" s="63">
        <v>70</v>
      </c>
      <c r="AP238" s="1">
        <f t="shared" si="230"/>
        <v>2</v>
      </c>
      <c r="AQ238" s="63">
        <v>68</v>
      </c>
      <c r="AR238" s="1">
        <f t="shared" si="269"/>
        <v>0</v>
      </c>
      <c r="AS238" s="63">
        <v>68</v>
      </c>
      <c r="AT238" s="1">
        <f t="shared" si="270"/>
        <v>4</v>
      </c>
      <c r="AU238" s="63">
        <v>64</v>
      </c>
      <c r="AV238" s="1">
        <f t="shared" si="235"/>
        <v>6</v>
      </c>
      <c r="AW238" s="94">
        <v>58</v>
      </c>
      <c r="AX238" s="1">
        <f t="shared" si="253"/>
        <v>4</v>
      </c>
      <c r="AY238" s="63">
        <v>54</v>
      </c>
      <c r="AZ238" s="1">
        <f t="shared" si="254"/>
        <v>1</v>
      </c>
      <c r="BA238" s="63">
        <v>53</v>
      </c>
      <c r="BB238" s="1">
        <f t="shared" si="272"/>
        <v>0</v>
      </c>
      <c r="BC238" s="77">
        <v>53</v>
      </c>
      <c r="BD238" s="1">
        <f t="shared" si="272"/>
        <v>0</v>
      </c>
      <c r="BE238" s="63">
        <v>53</v>
      </c>
      <c r="BF238" s="1">
        <f t="shared" si="272"/>
        <v>0</v>
      </c>
      <c r="BG238" s="1">
        <v>53</v>
      </c>
      <c r="BH238" s="1">
        <f t="shared" si="240"/>
        <v>1</v>
      </c>
      <c r="BI238" s="10">
        <v>52</v>
      </c>
      <c r="BJ238" s="1">
        <f t="shared" si="242"/>
        <v>6</v>
      </c>
      <c r="BK238" s="10">
        <v>46</v>
      </c>
      <c r="BL238" s="1">
        <f t="shared" si="244"/>
        <v>2</v>
      </c>
      <c r="BM238" s="10">
        <v>44</v>
      </c>
      <c r="BN238" s="1">
        <f t="shared" si="249"/>
        <v>0</v>
      </c>
      <c r="BO238" s="10">
        <v>44</v>
      </c>
      <c r="BP238" s="1">
        <f t="shared" si="249"/>
        <v>3</v>
      </c>
      <c r="BQ238" s="10">
        <v>41</v>
      </c>
      <c r="BR238" s="1">
        <f t="shared" si="268"/>
        <v>10</v>
      </c>
      <c r="BS238" s="10">
        <v>31</v>
      </c>
      <c r="BT238" s="1">
        <f t="shared" si="256"/>
        <v>4</v>
      </c>
      <c r="BU238" s="10">
        <v>27</v>
      </c>
      <c r="BV238" s="1">
        <f t="shared" si="256"/>
        <v>6</v>
      </c>
      <c r="BW238" s="1">
        <v>21</v>
      </c>
      <c r="BX238" s="3">
        <v>22</v>
      </c>
      <c r="BY238" s="3">
        <v>21</v>
      </c>
      <c r="BZ238" s="7"/>
      <c r="CA238" s="5">
        <f t="shared" si="239"/>
        <v>1</v>
      </c>
      <c r="CB238" s="2"/>
      <c r="CC238" s="2"/>
      <c r="CE238" t="s">
        <v>631</v>
      </c>
      <c r="CF238" s="1" t="s">
        <v>632</v>
      </c>
    </row>
    <row r="239" spans="1:84">
      <c r="A239" s="112">
        <f>(AL239+AN239+AP239+AR239)/((4*3))</f>
        <v>2.6666666666666665</v>
      </c>
      <c r="B239" s="1" t="s">
        <v>888</v>
      </c>
      <c r="C239" s="93" t="s">
        <v>96</v>
      </c>
      <c r="D239" s="159">
        <v>41779</v>
      </c>
      <c r="E239" s="141"/>
      <c r="F239" s="158">
        <f t="shared" ref="F239" si="282">$B$1-D239</f>
        <v>1503</v>
      </c>
      <c r="G239" s="92"/>
      <c r="H239" s="140" t="s">
        <v>1007</v>
      </c>
      <c r="I239" s="1">
        <v>1</v>
      </c>
      <c r="J239" s="92" t="s">
        <v>980</v>
      </c>
      <c r="K239" s="315">
        <v>115</v>
      </c>
      <c r="L239" s="1">
        <f t="shared" si="261"/>
        <v>7</v>
      </c>
      <c r="M239" s="311">
        <v>108</v>
      </c>
      <c r="N239" s="1">
        <f t="shared" si="262"/>
        <v>4</v>
      </c>
      <c r="O239" s="308">
        <v>104</v>
      </c>
      <c r="P239" s="1">
        <f t="shared" si="281"/>
        <v>2</v>
      </c>
      <c r="Q239" s="301">
        <v>102</v>
      </c>
      <c r="R239" s="1">
        <f t="shared" si="264"/>
        <v>11</v>
      </c>
      <c r="S239" s="290">
        <v>91</v>
      </c>
      <c r="T239" s="1">
        <f t="shared" si="265"/>
        <v>2</v>
      </c>
      <c r="U239" s="282">
        <v>89</v>
      </c>
      <c r="V239" s="1">
        <f t="shared" si="266"/>
        <v>13</v>
      </c>
      <c r="W239" s="77">
        <v>76</v>
      </c>
      <c r="X239" s="1">
        <f t="shared" si="267"/>
        <v>3</v>
      </c>
      <c r="Y239" s="265">
        <v>73</v>
      </c>
      <c r="Z239" s="1">
        <f t="shared" si="246"/>
        <v>4</v>
      </c>
      <c r="AA239" s="234">
        <v>69</v>
      </c>
      <c r="AB239" s="1">
        <f t="shared" si="247"/>
        <v>7</v>
      </c>
      <c r="AC239" s="227">
        <v>62</v>
      </c>
      <c r="AD239" s="1">
        <f t="shared" si="248"/>
        <v>4</v>
      </c>
      <c r="AE239" s="63">
        <v>58</v>
      </c>
      <c r="AF239" s="1">
        <f t="shared" si="276"/>
        <v>14</v>
      </c>
      <c r="AG239" s="206">
        <v>44</v>
      </c>
      <c r="AH239" s="1">
        <f t="shared" si="277"/>
        <v>6</v>
      </c>
      <c r="AI239" s="63">
        <v>38</v>
      </c>
      <c r="AJ239" s="1">
        <f t="shared" si="278"/>
        <v>6</v>
      </c>
      <c r="AK239" s="63">
        <v>32</v>
      </c>
      <c r="AL239" s="1">
        <f t="shared" si="243"/>
        <v>2</v>
      </c>
      <c r="AM239" s="63">
        <v>30</v>
      </c>
      <c r="AN239" s="1">
        <f t="shared" si="237"/>
        <v>11</v>
      </c>
      <c r="AO239" s="63">
        <v>19</v>
      </c>
      <c r="AP239" s="1">
        <f t="shared" si="230"/>
        <v>11</v>
      </c>
      <c r="AQ239" s="63">
        <v>8</v>
      </c>
      <c r="AR239" s="10">
        <f t="shared" si="269"/>
        <v>8</v>
      </c>
      <c r="AS239" s="88">
        <v>0</v>
      </c>
      <c r="AT239" s="84"/>
      <c r="AU239" s="88"/>
      <c r="AV239" s="84"/>
      <c r="AW239" s="98"/>
      <c r="AX239" s="84"/>
      <c r="AY239" s="88"/>
      <c r="AZ239" s="84"/>
      <c r="BA239" s="88"/>
      <c r="BB239" s="84"/>
      <c r="BC239" s="83"/>
      <c r="BD239" s="84"/>
      <c r="BE239" s="88"/>
      <c r="BF239" s="84"/>
      <c r="BG239" s="84"/>
      <c r="BH239" s="84"/>
      <c r="BI239" s="84"/>
      <c r="BJ239" s="84"/>
      <c r="BK239" s="84"/>
      <c r="BL239" s="84"/>
      <c r="BM239" s="84"/>
      <c r="BN239" s="84"/>
      <c r="BO239" s="84"/>
      <c r="BP239" s="84"/>
      <c r="BQ239" s="84"/>
      <c r="BR239" s="84"/>
      <c r="BS239" s="84"/>
      <c r="BT239" s="84"/>
      <c r="BU239" s="84"/>
      <c r="BV239" s="84"/>
      <c r="BW239" s="84"/>
      <c r="BX239" s="89"/>
      <c r="BY239" s="89"/>
      <c r="BZ239" s="7"/>
      <c r="CA239" s="5">
        <f t="shared" ref="CA239" si="283">BX239-BY239+BZ239</f>
        <v>0</v>
      </c>
      <c r="CB239" s="2"/>
      <c r="CC239" s="2"/>
      <c r="CE239" t="s">
        <v>631</v>
      </c>
      <c r="CF239" s="1" t="s">
        <v>632</v>
      </c>
    </row>
    <row r="240" spans="1:84">
      <c r="A240" s="60">
        <f>(X240+Z240+AB240+AD240+AF240+AH240+AJ240+AL240+AN240+AP240+AR240+AT240+AV240+AX240+AZ240+BB240+BD240+BF240+BH240+BJ240+BL240+BN240+BP240+BR240+BT240+BV240)/((25*3)+1.5)</f>
        <v>2.65359477124183</v>
      </c>
      <c r="B240" s="1" t="s">
        <v>889</v>
      </c>
      <c r="C240" s="1" t="s">
        <v>96</v>
      </c>
      <c r="D240" s="159">
        <v>37431</v>
      </c>
      <c r="E240" s="141"/>
      <c r="F240" s="158">
        <f t="shared" ref="F240:F245" si="284">$B$1-D240</f>
        <v>5851</v>
      </c>
      <c r="H240" s="140" t="s">
        <v>1007</v>
      </c>
      <c r="I240" s="1">
        <v>1</v>
      </c>
      <c r="J240" s="1" t="s">
        <v>172</v>
      </c>
      <c r="K240" s="315">
        <v>576</v>
      </c>
      <c r="L240" s="1">
        <f t="shared" si="261"/>
        <v>4</v>
      </c>
      <c r="M240" s="311">
        <v>572</v>
      </c>
      <c r="N240" s="1">
        <f t="shared" si="262"/>
        <v>3</v>
      </c>
      <c r="O240" s="308">
        <v>569</v>
      </c>
      <c r="P240" s="1">
        <f t="shared" si="281"/>
        <v>1</v>
      </c>
      <c r="Q240" s="301">
        <v>568</v>
      </c>
      <c r="R240" s="1">
        <f t="shared" si="264"/>
        <v>17</v>
      </c>
      <c r="S240" s="290">
        <v>551</v>
      </c>
      <c r="T240" s="1">
        <f t="shared" si="265"/>
        <v>6</v>
      </c>
      <c r="U240" s="282">
        <v>545</v>
      </c>
      <c r="V240" s="1">
        <f t="shared" si="266"/>
        <v>5</v>
      </c>
      <c r="W240" s="77">
        <v>540</v>
      </c>
      <c r="X240" s="1">
        <f t="shared" si="267"/>
        <v>2</v>
      </c>
      <c r="Y240" s="265">
        <v>538</v>
      </c>
      <c r="Z240" s="1">
        <f t="shared" si="246"/>
        <v>4</v>
      </c>
      <c r="AA240" s="234">
        <v>534</v>
      </c>
      <c r="AB240" s="1">
        <f t="shared" si="247"/>
        <v>8</v>
      </c>
      <c r="AC240" s="227">
        <v>526</v>
      </c>
      <c r="AD240" s="1">
        <f t="shared" si="248"/>
        <v>5</v>
      </c>
      <c r="AE240" s="63">
        <v>521</v>
      </c>
      <c r="AF240" s="1">
        <f t="shared" si="276"/>
        <v>3</v>
      </c>
      <c r="AG240" s="206">
        <v>518</v>
      </c>
      <c r="AH240" s="1">
        <f t="shared" si="277"/>
        <v>9</v>
      </c>
      <c r="AI240" s="63">
        <v>509</v>
      </c>
      <c r="AJ240" s="1">
        <f t="shared" si="278"/>
        <v>10</v>
      </c>
      <c r="AK240" s="63">
        <v>499</v>
      </c>
      <c r="AL240" s="1">
        <f t="shared" si="243"/>
        <v>7</v>
      </c>
      <c r="AM240" s="63">
        <v>492</v>
      </c>
      <c r="AN240" s="1">
        <f t="shared" si="237"/>
        <v>7</v>
      </c>
      <c r="AO240" s="63">
        <v>485</v>
      </c>
      <c r="AP240" s="1">
        <f t="shared" ref="AP240:AP326" si="285">AO240-AQ240</f>
        <v>5</v>
      </c>
      <c r="AQ240" s="63">
        <v>480</v>
      </c>
      <c r="AR240" s="1">
        <f t="shared" si="269"/>
        <v>11</v>
      </c>
      <c r="AS240" s="63">
        <v>469</v>
      </c>
      <c r="AT240" s="1">
        <f t="shared" si="270"/>
        <v>10</v>
      </c>
      <c r="AU240" s="63">
        <v>459</v>
      </c>
      <c r="AV240" s="1">
        <f t="shared" si="235"/>
        <v>3</v>
      </c>
      <c r="AW240" s="94">
        <v>456</v>
      </c>
      <c r="AX240" s="1">
        <f t="shared" si="253"/>
        <v>5</v>
      </c>
      <c r="AY240" s="63">
        <v>451</v>
      </c>
      <c r="AZ240" s="1">
        <f t="shared" si="254"/>
        <v>12</v>
      </c>
      <c r="BA240" s="63">
        <v>439</v>
      </c>
      <c r="BB240" s="1">
        <f t="shared" si="272"/>
        <v>8</v>
      </c>
      <c r="BC240" s="77">
        <v>431</v>
      </c>
      <c r="BD240" s="1">
        <f t="shared" si="272"/>
        <v>10</v>
      </c>
      <c r="BE240" s="63">
        <v>421</v>
      </c>
      <c r="BF240" s="1">
        <f t="shared" si="272"/>
        <v>16</v>
      </c>
      <c r="BG240" s="1">
        <v>405</v>
      </c>
      <c r="BH240" s="1">
        <f t="shared" si="240"/>
        <v>1</v>
      </c>
      <c r="BI240" s="10">
        <v>404</v>
      </c>
      <c r="BJ240" s="1">
        <f t="shared" si="242"/>
        <v>6</v>
      </c>
      <c r="BK240" s="10">
        <v>398</v>
      </c>
      <c r="BL240" s="1">
        <f t="shared" si="244"/>
        <v>9</v>
      </c>
      <c r="BM240" s="10">
        <v>389</v>
      </c>
      <c r="BN240" s="1">
        <f t="shared" si="249"/>
        <v>9</v>
      </c>
      <c r="BO240" s="10">
        <v>380</v>
      </c>
      <c r="BP240" s="1">
        <f t="shared" si="249"/>
        <v>20</v>
      </c>
      <c r="BQ240" s="10">
        <v>360</v>
      </c>
      <c r="BR240" s="1">
        <f t="shared" si="268"/>
        <v>12</v>
      </c>
      <c r="BS240" s="10">
        <v>348</v>
      </c>
      <c r="BT240" s="1">
        <f t="shared" si="256"/>
        <v>9</v>
      </c>
      <c r="BU240" s="10">
        <v>339</v>
      </c>
      <c r="BV240" s="1">
        <f t="shared" si="256"/>
        <v>2</v>
      </c>
      <c r="BW240" s="1">
        <v>337</v>
      </c>
      <c r="BX240" s="3">
        <v>338</v>
      </c>
      <c r="BY240" s="3">
        <v>333</v>
      </c>
      <c r="BZ240" s="7"/>
      <c r="CA240" s="5">
        <f t="shared" si="239"/>
        <v>5</v>
      </c>
      <c r="CB240" s="2"/>
      <c r="CC240" s="2"/>
      <c r="CE240" t="s">
        <v>633</v>
      </c>
      <c r="CF240" s="1" t="s">
        <v>634</v>
      </c>
    </row>
    <row r="241" spans="1:84">
      <c r="A241" s="112">
        <f>(AL241)/((1*3))</f>
        <v>4.333333333333333</v>
      </c>
      <c r="B241" s="1" t="s">
        <v>889</v>
      </c>
      <c r="C241" s="1" t="s">
        <v>96</v>
      </c>
      <c r="D241" s="159">
        <v>42043</v>
      </c>
      <c r="E241" s="141"/>
      <c r="F241" s="158">
        <f t="shared" si="284"/>
        <v>1239</v>
      </c>
      <c r="H241" s="194" t="s">
        <v>1141</v>
      </c>
      <c r="I241" s="1">
        <v>1</v>
      </c>
      <c r="J241" s="1" t="s">
        <v>1001</v>
      </c>
      <c r="K241" s="315">
        <v>50</v>
      </c>
      <c r="L241" s="1">
        <f t="shared" si="261"/>
        <v>0</v>
      </c>
      <c r="M241" s="311">
        <v>50</v>
      </c>
      <c r="N241" s="1">
        <f t="shared" si="262"/>
        <v>7</v>
      </c>
      <c r="O241" s="308">
        <v>43</v>
      </c>
      <c r="P241" s="1">
        <f t="shared" si="281"/>
        <v>0</v>
      </c>
      <c r="Q241" s="301">
        <v>43</v>
      </c>
      <c r="R241" s="1">
        <f t="shared" si="264"/>
        <v>2</v>
      </c>
      <c r="S241" s="290">
        <v>41</v>
      </c>
      <c r="T241" s="1">
        <f t="shared" si="265"/>
        <v>5</v>
      </c>
      <c r="U241" s="282">
        <v>36</v>
      </c>
      <c r="V241" s="1">
        <f t="shared" si="266"/>
        <v>3</v>
      </c>
      <c r="W241" s="77">
        <v>33</v>
      </c>
      <c r="X241" s="1">
        <f t="shared" si="267"/>
        <v>1</v>
      </c>
      <c r="Y241" s="265">
        <v>32</v>
      </c>
      <c r="Z241" s="1">
        <f t="shared" si="246"/>
        <v>4</v>
      </c>
      <c r="AA241" s="234">
        <v>28</v>
      </c>
      <c r="AB241" s="1">
        <f t="shared" si="247"/>
        <v>5</v>
      </c>
      <c r="AC241" s="227">
        <v>23</v>
      </c>
      <c r="AD241" s="1">
        <f t="shared" si="248"/>
        <v>0</v>
      </c>
      <c r="AE241" s="63">
        <v>23</v>
      </c>
      <c r="AF241" s="1">
        <f t="shared" si="276"/>
        <v>5</v>
      </c>
      <c r="AG241" s="206">
        <v>18</v>
      </c>
      <c r="AH241" s="1">
        <f t="shared" si="277"/>
        <v>0</v>
      </c>
      <c r="AI241" s="63">
        <v>18</v>
      </c>
      <c r="AJ241" s="1">
        <f t="shared" si="278"/>
        <v>5</v>
      </c>
      <c r="AK241" s="63">
        <v>13</v>
      </c>
      <c r="AL241" s="1">
        <f t="shared" ref="AL241" si="286">AK241-AM241</f>
        <v>13</v>
      </c>
      <c r="AM241" s="88">
        <v>0</v>
      </c>
      <c r="AN241" s="84"/>
      <c r="AO241" s="88"/>
      <c r="AP241" s="84"/>
      <c r="AQ241" s="88"/>
      <c r="AR241" s="84"/>
      <c r="AS241" s="88"/>
      <c r="AT241" s="84"/>
      <c r="AU241" s="88"/>
      <c r="AV241" s="84"/>
      <c r="AW241" s="98"/>
      <c r="AX241" s="84"/>
      <c r="AY241" s="88"/>
      <c r="AZ241" s="84"/>
      <c r="BA241" s="88"/>
      <c r="BB241" s="84"/>
      <c r="BC241" s="83"/>
      <c r="BD241" s="84"/>
      <c r="BE241" s="88"/>
      <c r="BF241" s="84"/>
      <c r="BG241" s="84"/>
      <c r="BH241" s="84"/>
      <c r="BI241" s="84"/>
      <c r="BJ241" s="84"/>
      <c r="BK241" s="84"/>
      <c r="BL241" s="84"/>
      <c r="BM241" s="84"/>
      <c r="BN241" s="84"/>
      <c r="BO241" s="84"/>
      <c r="BP241" s="84"/>
      <c r="BQ241" s="84"/>
      <c r="BR241" s="84"/>
      <c r="BS241" s="84"/>
      <c r="BT241" s="84"/>
      <c r="BU241" s="84"/>
      <c r="BV241" s="84"/>
      <c r="BW241" s="84"/>
      <c r="BX241" s="89"/>
      <c r="BY241" s="89"/>
      <c r="BZ241" s="7"/>
      <c r="CA241" s="5"/>
      <c r="CB241" s="2"/>
      <c r="CC241" s="2"/>
      <c r="CE241"/>
    </row>
    <row r="242" spans="1:84">
      <c r="A242" s="112">
        <f>(AL242+AN242+AP242+AR242)/((4*1))</f>
        <v>0</v>
      </c>
      <c r="B242" s="1" t="s">
        <v>799</v>
      </c>
      <c r="C242" s="1" t="s">
        <v>96</v>
      </c>
      <c r="D242" s="159">
        <v>42365</v>
      </c>
      <c r="E242" s="141"/>
      <c r="F242" s="158">
        <f t="shared" si="284"/>
        <v>917</v>
      </c>
      <c r="H242" s="1" t="s">
        <v>1006</v>
      </c>
      <c r="I242" s="1">
        <v>1</v>
      </c>
      <c r="J242" s="1" t="s">
        <v>1213</v>
      </c>
      <c r="K242" s="315">
        <v>13</v>
      </c>
      <c r="L242" s="1">
        <f t="shared" si="261"/>
        <v>0</v>
      </c>
      <c r="M242" s="311">
        <v>13</v>
      </c>
      <c r="N242" s="1">
        <f t="shared" si="262"/>
        <v>1</v>
      </c>
      <c r="O242" s="308">
        <v>12</v>
      </c>
      <c r="P242" s="1">
        <f t="shared" si="281"/>
        <v>1</v>
      </c>
      <c r="Q242" s="301">
        <v>11</v>
      </c>
      <c r="R242" s="1">
        <f t="shared" si="264"/>
        <v>0</v>
      </c>
      <c r="S242" s="290">
        <v>11</v>
      </c>
      <c r="T242" s="1">
        <f t="shared" si="265"/>
        <v>0</v>
      </c>
      <c r="U242" s="282">
        <v>11</v>
      </c>
      <c r="V242" s="1">
        <f t="shared" si="266"/>
        <v>0</v>
      </c>
      <c r="W242" s="77">
        <v>11</v>
      </c>
      <c r="X242" s="1">
        <f t="shared" si="267"/>
        <v>0</v>
      </c>
      <c r="Y242" s="265">
        <v>11</v>
      </c>
      <c r="Z242" s="1">
        <f t="shared" si="246"/>
        <v>5</v>
      </c>
      <c r="AA242" s="234">
        <v>6</v>
      </c>
      <c r="AB242" s="1">
        <f t="shared" si="247"/>
        <v>0</v>
      </c>
      <c r="AC242" s="227">
        <v>6</v>
      </c>
      <c r="AD242" s="1">
        <f t="shared" si="248"/>
        <v>6</v>
      </c>
      <c r="AE242" s="63">
        <v>0</v>
      </c>
      <c r="AF242" s="1">
        <f t="shared" si="276"/>
        <v>0</v>
      </c>
      <c r="AG242" s="224">
        <v>0</v>
      </c>
      <c r="AH242" s="84"/>
      <c r="AI242" s="88"/>
      <c r="AJ242" s="84"/>
      <c r="AK242" s="84"/>
      <c r="AL242" s="84"/>
      <c r="AM242" s="84"/>
      <c r="AN242" s="84"/>
      <c r="AO242" s="84"/>
      <c r="AP242" s="84"/>
      <c r="AQ242" s="84"/>
      <c r="AR242" s="84"/>
      <c r="AS242" s="84"/>
      <c r="AT242" s="84"/>
      <c r="AU242" s="84"/>
      <c r="AV242" s="84"/>
      <c r="AW242" s="84"/>
      <c r="AX242" s="84"/>
      <c r="AY242" s="84"/>
      <c r="AZ242" s="84"/>
      <c r="BA242" s="84"/>
      <c r="BB242" s="84"/>
      <c r="BC242" s="91"/>
      <c r="BD242" s="84"/>
      <c r="BE242" s="84"/>
      <c r="BF242" s="84"/>
      <c r="BG242" s="84"/>
      <c r="BH242" s="84"/>
      <c r="BI242" s="84"/>
      <c r="BJ242" s="84"/>
      <c r="BK242" s="84"/>
      <c r="BL242" s="84"/>
      <c r="BM242" s="84"/>
      <c r="BN242" s="84"/>
      <c r="BO242" s="84"/>
      <c r="BP242" s="84"/>
      <c r="BQ242" s="84"/>
      <c r="BR242" s="84"/>
      <c r="BS242" s="84"/>
      <c r="BT242" s="84"/>
      <c r="BU242" s="84"/>
      <c r="BV242" s="84"/>
      <c r="BW242" s="84"/>
      <c r="BX242" s="89"/>
      <c r="BY242" s="89"/>
      <c r="BZ242" s="7"/>
      <c r="CA242" s="5"/>
      <c r="CB242" s="2"/>
      <c r="CC242" s="2"/>
      <c r="CE242"/>
    </row>
    <row r="243" spans="1:84">
      <c r="A243" s="112">
        <f>(AL243+AN243+AP243+AR243)/((4*1))</f>
        <v>0</v>
      </c>
      <c r="B243" s="1" t="s">
        <v>801</v>
      </c>
      <c r="C243" s="1" t="s">
        <v>96</v>
      </c>
      <c r="D243" s="159">
        <v>42643</v>
      </c>
      <c r="E243" s="141"/>
      <c r="F243" s="158">
        <f t="shared" si="284"/>
        <v>639</v>
      </c>
      <c r="H243" s="1" t="s">
        <v>1006</v>
      </c>
      <c r="I243" s="1">
        <v>1</v>
      </c>
      <c r="J243" s="42" t="s">
        <v>1258</v>
      </c>
      <c r="K243" s="315">
        <v>37</v>
      </c>
      <c r="L243" s="1">
        <f t="shared" si="261"/>
        <v>1</v>
      </c>
      <c r="M243" s="311">
        <v>36</v>
      </c>
      <c r="N243" s="1">
        <f t="shared" si="262"/>
        <v>3</v>
      </c>
      <c r="O243" s="308">
        <v>33</v>
      </c>
      <c r="P243" s="1">
        <f t="shared" si="281"/>
        <v>5</v>
      </c>
      <c r="Q243" s="301">
        <v>28</v>
      </c>
      <c r="R243" s="1">
        <f t="shared" si="264"/>
        <v>8</v>
      </c>
      <c r="S243" s="290">
        <v>20</v>
      </c>
      <c r="T243" s="1">
        <f t="shared" si="265"/>
        <v>9</v>
      </c>
      <c r="U243" s="282">
        <v>11</v>
      </c>
      <c r="V243" s="1">
        <f t="shared" si="266"/>
        <v>1</v>
      </c>
      <c r="W243" s="77">
        <v>10</v>
      </c>
      <c r="X243" s="1">
        <f t="shared" si="267"/>
        <v>10</v>
      </c>
      <c r="Y243" s="265">
        <v>0</v>
      </c>
      <c r="Z243" s="1">
        <f t="shared" si="246"/>
        <v>0</v>
      </c>
      <c r="AA243" s="84"/>
      <c r="AB243" s="84"/>
      <c r="AC243" s="84"/>
      <c r="AD243" s="84"/>
      <c r="AE243" s="88"/>
      <c r="AF243" s="84"/>
      <c r="AG243" s="88"/>
      <c r="AH243" s="84"/>
      <c r="AI243" s="88"/>
      <c r="AJ243" s="84"/>
      <c r="AK243" s="88"/>
      <c r="AL243" s="84"/>
      <c r="AM243" s="88"/>
      <c r="AN243" s="264"/>
      <c r="AO243" s="88"/>
      <c r="AP243" s="264"/>
      <c r="AQ243" s="84"/>
      <c r="AR243" s="84"/>
      <c r="AS243" s="84"/>
      <c r="AT243" s="84"/>
      <c r="AU243" s="84"/>
      <c r="AV243" s="84"/>
      <c r="AW243" s="84"/>
      <c r="AX243" s="84"/>
      <c r="AY243" s="84"/>
      <c r="AZ243" s="84"/>
      <c r="BA243" s="84"/>
      <c r="BB243" s="84"/>
      <c r="BC243" s="91"/>
      <c r="BD243" s="84"/>
      <c r="BE243" s="84"/>
      <c r="BF243" s="84"/>
      <c r="BG243" s="84"/>
      <c r="BH243" s="84"/>
      <c r="BI243" s="84"/>
      <c r="BJ243" s="84"/>
      <c r="BK243" s="84"/>
      <c r="BL243" s="84"/>
      <c r="BM243" s="84"/>
      <c r="BN243" s="84"/>
      <c r="BO243" s="84"/>
      <c r="BP243" s="84"/>
      <c r="BQ243" s="84"/>
      <c r="BR243" s="84"/>
      <c r="BS243" s="84"/>
      <c r="BT243" s="84"/>
      <c r="BU243" s="84"/>
      <c r="BV243" s="84"/>
      <c r="BW243" s="84"/>
      <c r="BX243" s="89"/>
      <c r="BY243" s="89"/>
      <c r="BZ243" s="7"/>
      <c r="CA243" s="5"/>
      <c r="CB243" s="2"/>
      <c r="CC243" s="2"/>
      <c r="CE243"/>
    </row>
    <row r="244" spans="1:84">
      <c r="A244" s="60">
        <f>(X244+Z244+AB244+AD244+AF244+AH244+AJ244+AL244+AN244+AP244+AR244+AT244+AV244+AX244+AZ244+BB244+BD244+BF244+BH244+BJ244+BL244+BN244+BP244+BR244+BT244+BV244)/((25*3)+1.5)</f>
        <v>3.0065359477124183</v>
      </c>
      <c r="B244" s="1" t="s">
        <v>890</v>
      </c>
      <c r="C244" s="1" t="s">
        <v>96</v>
      </c>
      <c r="D244" s="159">
        <v>39906</v>
      </c>
      <c r="E244" s="141"/>
      <c r="F244" s="158">
        <f t="shared" si="284"/>
        <v>3376</v>
      </c>
      <c r="H244" s="138" t="s">
        <v>1007</v>
      </c>
      <c r="I244" s="1">
        <v>1</v>
      </c>
      <c r="J244" s="1" t="s">
        <v>261</v>
      </c>
      <c r="K244" s="315">
        <v>355</v>
      </c>
      <c r="L244" s="1">
        <f t="shared" si="261"/>
        <v>8</v>
      </c>
      <c r="M244" s="311">
        <v>347</v>
      </c>
      <c r="N244" s="1">
        <f t="shared" si="262"/>
        <v>11</v>
      </c>
      <c r="O244" s="308">
        <v>336</v>
      </c>
      <c r="P244" s="1">
        <f t="shared" si="281"/>
        <v>14</v>
      </c>
      <c r="Q244" s="301">
        <v>322</v>
      </c>
      <c r="R244" s="1">
        <f t="shared" si="264"/>
        <v>3</v>
      </c>
      <c r="S244" s="290">
        <v>319</v>
      </c>
      <c r="T244" s="1">
        <f t="shared" si="265"/>
        <v>7</v>
      </c>
      <c r="U244" s="282">
        <v>312</v>
      </c>
      <c r="V244" s="1">
        <f t="shared" si="266"/>
        <v>6</v>
      </c>
      <c r="W244" s="77">
        <v>306</v>
      </c>
      <c r="X244" s="1">
        <f t="shared" si="267"/>
        <v>2</v>
      </c>
      <c r="Y244" s="265">
        <v>304</v>
      </c>
      <c r="Z244" s="1">
        <f t="shared" si="246"/>
        <v>9</v>
      </c>
      <c r="AA244" s="234">
        <v>295</v>
      </c>
      <c r="AB244" s="1">
        <f t="shared" si="247"/>
        <v>15</v>
      </c>
      <c r="AC244" s="227">
        <v>280</v>
      </c>
      <c r="AD244" s="1">
        <f t="shared" si="248"/>
        <v>6</v>
      </c>
      <c r="AE244" s="63">
        <v>274</v>
      </c>
      <c r="AF244" s="1">
        <f t="shared" si="276"/>
        <v>7</v>
      </c>
      <c r="AG244" s="206">
        <v>267</v>
      </c>
      <c r="AH244" s="1">
        <f t="shared" si="277"/>
        <v>2</v>
      </c>
      <c r="AI244" s="63">
        <v>265</v>
      </c>
      <c r="AJ244" s="1">
        <f t="shared" si="278"/>
        <v>10</v>
      </c>
      <c r="AK244" s="63">
        <v>255</v>
      </c>
      <c r="AL244" s="1">
        <f t="shared" si="243"/>
        <v>13</v>
      </c>
      <c r="AM244" s="63">
        <v>242</v>
      </c>
      <c r="AN244" s="1">
        <f t="shared" si="237"/>
        <v>17</v>
      </c>
      <c r="AO244" s="63">
        <v>225</v>
      </c>
      <c r="AP244" s="1">
        <f t="shared" si="285"/>
        <v>2</v>
      </c>
      <c r="AQ244" s="63">
        <v>223</v>
      </c>
      <c r="AR244" s="1">
        <f t="shared" si="269"/>
        <v>8</v>
      </c>
      <c r="AS244" s="63">
        <v>215</v>
      </c>
      <c r="AT244" s="1">
        <f t="shared" si="270"/>
        <v>8</v>
      </c>
      <c r="AU244" s="63">
        <v>207</v>
      </c>
      <c r="AV244" s="1">
        <f t="shared" si="235"/>
        <v>14</v>
      </c>
      <c r="AW244" s="94">
        <v>193</v>
      </c>
      <c r="AX244" s="1">
        <f t="shared" si="253"/>
        <v>1</v>
      </c>
      <c r="AY244" s="63">
        <v>192</v>
      </c>
      <c r="AZ244" s="1">
        <f t="shared" si="254"/>
        <v>26</v>
      </c>
      <c r="BA244" s="63">
        <v>166</v>
      </c>
      <c r="BB244" s="1">
        <f t="shared" si="272"/>
        <v>12</v>
      </c>
      <c r="BC244" s="77">
        <v>154</v>
      </c>
      <c r="BD244" s="1">
        <f t="shared" si="272"/>
        <v>1</v>
      </c>
      <c r="BE244" s="63">
        <v>153</v>
      </c>
      <c r="BF244" s="1">
        <f t="shared" si="272"/>
        <v>9</v>
      </c>
      <c r="BG244" s="1">
        <v>144</v>
      </c>
      <c r="BH244" s="1">
        <f t="shared" si="240"/>
        <v>8</v>
      </c>
      <c r="BI244" s="10">
        <v>136</v>
      </c>
      <c r="BJ244" s="1">
        <f t="shared" si="242"/>
        <v>13</v>
      </c>
      <c r="BK244" s="10">
        <v>123</v>
      </c>
      <c r="BL244" s="1">
        <f t="shared" si="244"/>
        <v>-1</v>
      </c>
      <c r="BM244" s="10">
        <v>124</v>
      </c>
      <c r="BN244" s="1">
        <f t="shared" si="249"/>
        <v>2</v>
      </c>
      <c r="BO244" s="10">
        <v>122</v>
      </c>
      <c r="BP244" s="1">
        <f t="shared" si="249"/>
        <v>35</v>
      </c>
      <c r="BQ244" s="10">
        <v>87</v>
      </c>
      <c r="BR244" s="1">
        <f t="shared" si="268"/>
        <v>4</v>
      </c>
      <c r="BS244" s="10">
        <v>83</v>
      </c>
      <c r="BT244" s="1">
        <f t="shared" si="256"/>
        <v>4</v>
      </c>
      <c r="BU244" s="10">
        <v>79</v>
      </c>
      <c r="BV244" s="1">
        <f t="shared" si="256"/>
        <v>3</v>
      </c>
      <c r="BW244" s="1">
        <v>76</v>
      </c>
      <c r="BX244" s="3">
        <v>80</v>
      </c>
      <c r="BY244" s="3">
        <v>65</v>
      </c>
      <c r="BZ244" s="7"/>
      <c r="CA244" s="5">
        <f t="shared" si="239"/>
        <v>15</v>
      </c>
      <c r="CB244" s="2"/>
      <c r="CC244" s="2"/>
      <c r="CE244" t="s">
        <v>635</v>
      </c>
      <c r="CF244" s="1" t="s">
        <v>636</v>
      </c>
    </row>
    <row r="245" spans="1:84">
      <c r="A245" s="112">
        <f>(AL245+AN245+AP245+AR245)/((4*1))</f>
        <v>0</v>
      </c>
      <c r="B245" s="1" t="s">
        <v>801</v>
      </c>
      <c r="C245" s="1" t="s">
        <v>96</v>
      </c>
      <c r="D245" s="159">
        <v>42700</v>
      </c>
      <c r="E245" s="141"/>
      <c r="F245" s="158">
        <f t="shared" si="284"/>
        <v>582</v>
      </c>
      <c r="H245" s="10" t="s">
        <v>1006</v>
      </c>
      <c r="I245" s="1">
        <v>1</v>
      </c>
      <c r="J245" s="42" t="s">
        <v>1261</v>
      </c>
      <c r="K245" s="315">
        <v>14</v>
      </c>
      <c r="L245" s="1">
        <f t="shared" si="261"/>
        <v>0</v>
      </c>
      <c r="M245" s="311">
        <v>14</v>
      </c>
      <c r="N245" s="1">
        <f t="shared" si="262"/>
        <v>0</v>
      </c>
      <c r="O245" s="308">
        <v>14</v>
      </c>
      <c r="P245" s="1">
        <f t="shared" si="281"/>
        <v>4</v>
      </c>
      <c r="Q245" s="301">
        <v>10</v>
      </c>
      <c r="R245" s="1">
        <f t="shared" si="264"/>
        <v>0</v>
      </c>
      <c r="S245" s="290">
        <v>10</v>
      </c>
      <c r="T245" s="1">
        <f t="shared" si="265"/>
        <v>0</v>
      </c>
      <c r="U245" s="282">
        <v>10</v>
      </c>
      <c r="V245" s="1">
        <f t="shared" si="266"/>
        <v>9</v>
      </c>
      <c r="W245" s="77">
        <v>1</v>
      </c>
      <c r="X245" s="1">
        <f t="shared" si="267"/>
        <v>1</v>
      </c>
      <c r="Y245" s="84"/>
      <c r="Z245" s="84"/>
      <c r="AA245" s="84"/>
      <c r="AB245" s="84"/>
      <c r="AC245" s="84"/>
      <c r="AD245" s="84"/>
      <c r="AE245" s="88"/>
      <c r="AF245" s="84"/>
      <c r="AG245" s="88"/>
      <c r="AH245" s="84"/>
      <c r="AI245" s="88"/>
      <c r="AJ245" s="84"/>
      <c r="AK245" s="88"/>
      <c r="AL245" s="84"/>
      <c r="AM245" s="88"/>
      <c r="AN245" s="264"/>
      <c r="AO245" s="88"/>
      <c r="AP245" s="264"/>
      <c r="AQ245" s="84"/>
      <c r="AR245" s="84"/>
      <c r="AS245" s="84"/>
      <c r="AT245" s="84"/>
      <c r="AU245" s="84"/>
      <c r="AV245" s="84"/>
      <c r="AW245" s="84"/>
      <c r="AX245" s="84"/>
      <c r="AY245" s="84"/>
      <c r="AZ245" s="84"/>
      <c r="BA245" s="84"/>
      <c r="BB245" s="84"/>
      <c r="BC245" s="91"/>
      <c r="BD245" s="84"/>
      <c r="BE245" s="84"/>
      <c r="BF245" s="84"/>
      <c r="BG245" s="84"/>
      <c r="BH245" s="84"/>
      <c r="BI245" s="84"/>
      <c r="BJ245" s="84"/>
      <c r="BK245" s="84"/>
      <c r="BL245" s="84"/>
      <c r="BM245" s="84"/>
      <c r="BN245" s="84"/>
      <c r="BO245" s="84"/>
      <c r="BP245" s="84"/>
      <c r="BQ245" s="84"/>
      <c r="BR245" s="84"/>
      <c r="BS245" s="84"/>
      <c r="BT245" s="84"/>
      <c r="BU245" s="84"/>
      <c r="BV245" s="84"/>
      <c r="BW245" s="84"/>
      <c r="BX245" s="89"/>
      <c r="BY245" s="89"/>
      <c r="BZ245" s="7"/>
      <c r="CA245" s="5"/>
      <c r="CB245" s="2"/>
      <c r="CC245" s="2"/>
      <c r="CE245"/>
    </row>
    <row r="246" spans="1:84">
      <c r="B246" s="1" t="s">
        <v>891</v>
      </c>
      <c r="C246" s="1" t="s">
        <v>100</v>
      </c>
      <c r="D246" s="166">
        <v>33237</v>
      </c>
      <c r="E246" s="166">
        <v>40762</v>
      </c>
      <c r="F246" s="165">
        <f>E246-D246</f>
        <v>7525</v>
      </c>
      <c r="H246" s="87" t="s">
        <v>1006</v>
      </c>
      <c r="I246" s="8">
        <v>0</v>
      </c>
      <c r="J246" s="8" t="s">
        <v>189</v>
      </c>
      <c r="K246" s="315">
        <v>319</v>
      </c>
      <c r="L246" s="1">
        <f t="shared" si="261"/>
        <v>0</v>
      </c>
      <c r="M246" s="311">
        <v>319</v>
      </c>
      <c r="N246" s="1">
        <f t="shared" si="262"/>
        <v>0</v>
      </c>
      <c r="O246" s="308">
        <v>319</v>
      </c>
      <c r="P246" s="1">
        <f t="shared" si="281"/>
        <v>0</v>
      </c>
      <c r="Q246" s="301">
        <v>319</v>
      </c>
      <c r="R246" s="1">
        <f t="shared" si="264"/>
        <v>0</v>
      </c>
      <c r="S246" s="290">
        <v>319</v>
      </c>
      <c r="T246" s="1">
        <f t="shared" si="265"/>
        <v>0</v>
      </c>
      <c r="U246" s="282">
        <v>319</v>
      </c>
      <c r="V246" s="1">
        <f t="shared" si="266"/>
        <v>0</v>
      </c>
      <c r="W246" s="77">
        <v>319</v>
      </c>
      <c r="X246" s="1">
        <f t="shared" ref="X246:X277" si="287">W246-Y246</f>
        <v>0</v>
      </c>
      <c r="Y246" s="265">
        <v>319</v>
      </c>
      <c r="Z246" s="1">
        <f t="shared" si="246"/>
        <v>0</v>
      </c>
      <c r="AA246" s="234">
        <v>319</v>
      </c>
      <c r="AB246" s="1">
        <f t="shared" si="247"/>
        <v>0</v>
      </c>
      <c r="AC246" s="227">
        <v>319</v>
      </c>
      <c r="AD246" s="1">
        <f t="shared" si="248"/>
        <v>0</v>
      </c>
      <c r="AE246" s="63">
        <v>319</v>
      </c>
      <c r="AF246" s="1">
        <f t="shared" si="276"/>
        <v>0</v>
      </c>
      <c r="AG246" s="206">
        <v>319</v>
      </c>
      <c r="AH246" s="1">
        <f t="shared" si="277"/>
        <v>0</v>
      </c>
      <c r="AI246" s="63">
        <v>319</v>
      </c>
      <c r="AJ246" s="1">
        <f t="shared" si="278"/>
        <v>0</v>
      </c>
      <c r="AK246" s="63">
        <v>319</v>
      </c>
      <c r="AL246" s="1">
        <f t="shared" si="243"/>
        <v>0</v>
      </c>
      <c r="AM246" s="63">
        <v>319</v>
      </c>
      <c r="AN246" s="1">
        <f t="shared" si="237"/>
        <v>0</v>
      </c>
      <c r="AO246" s="63">
        <v>319</v>
      </c>
      <c r="AP246" s="1">
        <f t="shared" si="285"/>
        <v>0</v>
      </c>
      <c r="AQ246" s="63">
        <v>319</v>
      </c>
      <c r="AR246" s="1">
        <f t="shared" si="269"/>
        <v>0</v>
      </c>
      <c r="AS246" s="63">
        <v>319</v>
      </c>
      <c r="AT246" s="1">
        <f t="shared" si="270"/>
        <v>1</v>
      </c>
      <c r="AU246" s="63">
        <v>318</v>
      </c>
      <c r="AV246" s="1">
        <f t="shared" si="235"/>
        <v>0</v>
      </c>
      <c r="AW246" s="94">
        <v>318</v>
      </c>
      <c r="AX246" s="1">
        <f t="shared" si="253"/>
        <v>3</v>
      </c>
      <c r="AY246" s="63">
        <v>315</v>
      </c>
      <c r="AZ246" s="1">
        <f t="shared" si="254"/>
        <v>1</v>
      </c>
      <c r="BA246" s="63">
        <v>314</v>
      </c>
      <c r="BB246" s="1">
        <f t="shared" si="272"/>
        <v>3</v>
      </c>
      <c r="BC246" s="77">
        <v>311</v>
      </c>
      <c r="BD246" s="1">
        <f t="shared" si="272"/>
        <v>2</v>
      </c>
      <c r="BE246" s="63">
        <v>309</v>
      </c>
      <c r="BF246" s="1">
        <f t="shared" si="272"/>
        <v>1</v>
      </c>
      <c r="BG246" s="1">
        <v>308</v>
      </c>
      <c r="BH246" s="1">
        <f t="shared" si="240"/>
        <v>1</v>
      </c>
      <c r="BI246" s="10">
        <v>307</v>
      </c>
      <c r="BJ246" s="1">
        <f t="shared" si="242"/>
        <v>2</v>
      </c>
      <c r="BK246" s="10">
        <v>305</v>
      </c>
      <c r="BL246" s="1">
        <f t="shared" si="244"/>
        <v>4</v>
      </c>
      <c r="BM246" s="10">
        <v>301</v>
      </c>
      <c r="BN246" s="1">
        <f t="shared" si="249"/>
        <v>1</v>
      </c>
      <c r="BO246" s="10">
        <v>300</v>
      </c>
      <c r="BP246" s="1">
        <f t="shared" si="249"/>
        <v>1</v>
      </c>
      <c r="BQ246" s="10">
        <v>299</v>
      </c>
      <c r="BR246" s="1">
        <f t="shared" si="268"/>
        <v>6</v>
      </c>
      <c r="BS246" s="10">
        <v>293</v>
      </c>
      <c r="BT246" s="1">
        <f t="shared" si="256"/>
        <v>3</v>
      </c>
      <c r="BU246" s="10">
        <v>290</v>
      </c>
      <c r="BV246" s="1">
        <f t="shared" si="256"/>
        <v>9</v>
      </c>
      <c r="BW246" s="1">
        <v>281</v>
      </c>
      <c r="BX246" s="3">
        <v>281</v>
      </c>
      <c r="BY246" s="3">
        <v>277</v>
      </c>
      <c r="BZ246" s="7"/>
      <c r="CA246" s="5">
        <f t="shared" si="239"/>
        <v>4</v>
      </c>
      <c r="CB246" s="2"/>
      <c r="CC246" s="2"/>
      <c r="CE246" t="s">
        <v>637</v>
      </c>
      <c r="CF246" s="1" t="s">
        <v>638</v>
      </c>
    </row>
    <row r="247" spans="1:84">
      <c r="A247" s="60">
        <f>(X247+Z247+AB247+AD247+AF247+AH247+AJ247+AL247+AN247+AP247+AR247+AT247+AV247+AX247+AZ247+BB247+BD247+BF247+BH247+BJ247+BL247+BN247+BP247+BR247+BT247+BV247)/((25*3)+1.5)</f>
        <v>0.28758169934640521</v>
      </c>
      <c r="B247" s="1" t="s">
        <v>892</v>
      </c>
      <c r="C247" s="1" t="s">
        <v>96</v>
      </c>
      <c r="D247" s="159">
        <v>40128</v>
      </c>
      <c r="E247" s="141"/>
      <c r="F247" s="158">
        <f>$B$1-D247</f>
        <v>3154</v>
      </c>
      <c r="H247" s="203" t="s">
        <v>1143</v>
      </c>
      <c r="I247" s="1">
        <v>1</v>
      </c>
      <c r="J247" s="1" t="s">
        <v>302</v>
      </c>
      <c r="K247" s="315">
        <v>42</v>
      </c>
      <c r="L247" s="1">
        <f t="shared" si="261"/>
        <v>0</v>
      </c>
      <c r="M247" s="311">
        <v>42</v>
      </c>
      <c r="N247" s="1">
        <f t="shared" si="262"/>
        <v>0</v>
      </c>
      <c r="O247" s="308">
        <v>42</v>
      </c>
      <c r="P247" s="1">
        <f t="shared" si="281"/>
        <v>0</v>
      </c>
      <c r="Q247" s="301">
        <v>42</v>
      </c>
      <c r="R247" s="1">
        <f t="shared" si="264"/>
        <v>0</v>
      </c>
      <c r="S247" s="290">
        <v>42</v>
      </c>
      <c r="T247" s="1">
        <f t="shared" si="265"/>
        <v>0</v>
      </c>
      <c r="U247" s="282">
        <v>42</v>
      </c>
      <c r="V247" s="1">
        <f t="shared" si="266"/>
        <v>0</v>
      </c>
      <c r="W247" s="77">
        <v>42</v>
      </c>
      <c r="X247" s="1">
        <f t="shared" si="287"/>
        <v>1</v>
      </c>
      <c r="Y247" s="265">
        <v>41</v>
      </c>
      <c r="Z247" s="1">
        <f t="shared" si="246"/>
        <v>0</v>
      </c>
      <c r="AA247" s="234">
        <v>41</v>
      </c>
      <c r="AB247" s="1">
        <f t="shared" si="247"/>
        <v>0</v>
      </c>
      <c r="AC247" s="227">
        <v>41</v>
      </c>
      <c r="AD247" s="1">
        <f t="shared" si="248"/>
        <v>1</v>
      </c>
      <c r="AE247" s="63">
        <v>40</v>
      </c>
      <c r="AF247" s="1">
        <f t="shared" si="276"/>
        <v>1</v>
      </c>
      <c r="AG247" s="206">
        <v>39</v>
      </c>
      <c r="AH247" s="1">
        <f t="shared" si="277"/>
        <v>4</v>
      </c>
      <c r="AI247" s="63">
        <v>35</v>
      </c>
      <c r="AJ247" s="1">
        <f t="shared" si="278"/>
        <v>0</v>
      </c>
      <c r="AK247" s="63">
        <v>35</v>
      </c>
      <c r="AL247" s="1">
        <f t="shared" si="243"/>
        <v>0</v>
      </c>
      <c r="AM247" s="63">
        <v>35</v>
      </c>
      <c r="AN247" s="1">
        <f t="shared" si="237"/>
        <v>4</v>
      </c>
      <c r="AO247" s="63">
        <v>31</v>
      </c>
      <c r="AP247" s="1">
        <f t="shared" si="285"/>
        <v>0</v>
      </c>
      <c r="AQ247" s="63">
        <v>31</v>
      </c>
      <c r="AR247" s="1">
        <f t="shared" si="269"/>
        <v>1</v>
      </c>
      <c r="AS247" s="63">
        <v>30</v>
      </c>
      <c r="AT247" s="1">
        <f t="shared" si="270"/>
        <v>3</v>
      </c>
      <c r="AU247" s="63">
        <v>27</v>
      </c>
      <c r="AV247" s="1">
        <f t="shared" si="235"/>
        <v>1</v>
      </c>
      <c r="AW247" s="94">
        <v>26</v>
      </c>
      <c r="AX247" s="1">
        <f t="shared" si="253"/>
        <v>2</v>
      </c>
      <c r="AY247" s="63">
        <v>24</v>
      </c>
      <c r="AZ247" s="1">
        <f t="shared" si="254"/>
        <v>1</v>
      </c>
      <c r="BA247" s="63">
        <v>23</v>
      </c>
      <c r="BB247" s="1">
        <f t="shared" si="272"/>
        <v>0</v>
      </c>
      <c r="BC247" s="77">
        <v>23</v>
      </c>
      <c r="BD247" s="1">
        <f t="shared" si="272"/>
        <v>0</v>
      </c>
      <c r="BE247" s="63">
        <v>23</v>
      </c>
      <c r="BF247" s="1">
        <f t="shared" si="272"/>
        <v>0</v>
      </c>
      <c r="BG247" s="1">
        <v>23</v>
      </c>
      <c r="BH247" s="1">
        <f t="shared" si="240"/>
        <v>0</v>
      </c>
      <c r="BI247" s="10">
        <v>23</v>
      </c>
      <c r="BJ247" s="1">
        <f t="shared" si="242"/>
        <v>2</v>
      </c>
      <c r="BK247" s="10">
        <v>21</v>
      </c>
      <c r="BL247" s="1">
        <f t="shared" si="244"/>
        <v>0</v>
      </c>
      <c r="BM247" s="10">
        <v>21</v>
      </c>
      <c r="BN247" s="1">
        <f t="shared" si="249"/>
        <v>0</v>
      </c>
      <c r="BO247" s="10">
        <v>21</v>
      </c>
      <c r="BP247" s="1">
        <f t="shared" si="249"/>
        <v>0</v>
      </c>
      <c r="BQ247" s="10">
        <v>21</v>
      </c>
      <c r="BR247" s="1">
        <f t="shared" si="268"/>
        <v>1</v>
      </c>
      <c r="BS247" s="10">
        <v>20</v>
      </c>
      <c r="BT247" s="1">
        <f t="shared" si="256"/>
        <v>0</v>
      </c>
      <c r="BU247" s="10">
        <v>20</v>
      </c>
      <c r="BV247" s="1">
        <f t="shared" si="256"/>
        <v>0</v>
      </c>
      <c r="BW247" s="1">
        <v>20</v>
      </c>
      <c r="BX247" s="3">
        <v>20</v>
      </c>
      <c r="BY247" s="3">
        <v>20</v>
      </c>
      <c r="BZ247" s="7"/>
      <c r="CA247" s="5">
        <f t="shared" si="239"/>
        <v>0</v>
      </c>
      <c r="CB247" s="2"/>
      <c r="CC247" s="2"/>
      <c r="CE247" t="s">
        <v>639</v>
      </c>
      <c r="CF247" s="1" t="s">
        <v>640</v>
      </c>
    </row>
    <row r="248" spans="1:84">
      <c r="A248" s="60">
        <f>(X248+Z248+AB248+AD248+AF248+AH248+AJ248+AL248+AN248+AP248+AR248+AT248+AV248+AX248+AZ248+BB248+BD248+BF248+BH248+BJ248+BL248+BN248+BP248+BR248+BT248+BV248)/((25*3)+1.5)</f>
        <v>1.2549019607843137</v>
      </c>
      <c r="B248" s="1" t="s">
        <v>893</v>
      </c>
      <c r="C248" s="1" t="s">
        <v>96</v>
      </c>
      <c r="D248" s="159">
        <v>42966</v>
      </c>
      <c r="E248" s="141"/>
      <c r="F248" s="158">
        <f>$B$1-D248</f>
        <v>316</v>
      </c>
      <c r="H248" s="10" t="s">
        <v>1006</v>
      </c>
      <c r="I248" s="1">
        <v>1</v>
      </c>
      <c r="J248" s="1" t="s">
        <v>264</v>
      </c>
      <c r="K248" s="315">
        <v>184</v>
      </c>
      <c r="L248" s="1">
        <f t="shared" si="261"/>
        <v>1</v>
      </c>
      <c r="M248" s="311">
        <v>183</v>
      </c>
      <c r="N248" s="1">
        <f t="shared" si="262"/>
        <v>3</v>
      </c>
      <c r="O248" s="308">
        <v>180</v>
      </c>
      <c r="P248" s="1">
        <f t="shared" si="281"/>
        <v>2</v>
      </c>
      <c r="Q248" s="301">
        <v>178</v>
      </c>
      <c r="R248" s="1">
        <f t="shared" si="264"/>
        <v>13</v>
      </c>
      <c r="S248" s="290">
        <v>165</v>
      </c>
      <c r="T248" s="1">
        <f t="shared" si="265"/>
        <v>2</v>
      </c>
      <c r="U248" s="282">
        <v>163</v>
      </c>
      <c r="V248" s="1">
        <f t="shared" si="266"/>
        <v>4</v>
      </c>
      <c r="W248" s="77">
        <v>159</v>
      </c>
      <c r="X248" s="1">
        <f t="shared" si="287"/>
        <v>2</v>
      </c>
      <c r="Y248" s="265">
        <v>157</v>
      </c>
      <c r="Z248" s="1">
        <f t="shared" si="246"/>
        <v>7</v>
      </c>
      <c r="AA248" s="234">
        <v>150</v>
      </c>
      <c r="AB248" s="1">
        <f t="shared" si="247"/>
        <v>2</v>
      </c>
      <c r="AC248" s="227">
        <v>148</v>
      </c>
      <c r="AD248" s="1">
        <f t="shared" si="248"/>
        <v>3</v>
      </c>
      <c r="AE248" s="63">
        <v>145</v>
      </c>
      <c r="AF248" s="1">
        <f t="shared" si="276"/>
        <v>1</v>
      </c>
      <c r="AG248" s="206">
        <v>144</v>
      </c>
      <c r="AH248" s="1">
        <f t="shared" si="277"/>
        <v>2</v>
      </c>
      <c r="AI248" s="63">
        <v>142</v>
      </c>
      <c r="AJ248" s="1">
        <f t="shared" si="278"/>
        <v>4</v>
      </c>
      <c r="AK248" s="63">
        <v>138</v>
      </c>
      <c r="AL248" s="1">
        <f t="shared" si="243"/>
        <v>4</v>
      </c>
      <c r="AM248" s="63">
        <v>134</v>
      </c>
      <c r="AN248" s="1">
        <f t="shared" si="237"/>
        <v>2</v>
      </c>
      <c r="AO248" s="63">
        <v>132</v>
      </c>
      <c r="AP248" s="1">
        <f t="shared" si="285"/>
        <v>3</v>
      </c>
      <c r="AQ248" s="63">
        <v>129</v>
      </c>
      <c r="AR248" s="1">
        <f t="shared" si="269"/>
        <v>0</v>
      </c>
      <c r="AS248" s="63">
        <v>129</v>
      </c>
      <c r="AT248" s="1">
        <f t="shared" si="270"/>
        <v>3</v>
      </c>
      <c r="AU248" s="63">
        <v>126</v>
      </c>
      <c r="AV248" s="1">
        <f t="shared" si="235"/>
        <v>1</v>
      </c>
      <c r="AW248" s="94">
        <v>125</v>
      </c>
      <c r="AX248" s="1">
        <f t="shared" si="253"/>
        <v>1</v>
      </c>
      <c r="AY248" s="63">
        <v>124</v>
      </c>
      <c r="AZ248" s="1">
        <f t="shared" si="254"/>
        <v>11</v>
      </c>
      <c r="BA248" s="63">
        <v>113</v>
      </c>
      <c r="BB248" s="1">
        <f t="shared" si="272"/>
        <v>3</v>
      </c>
      <c r="BC248" s="77">
        <v>110</v>
      </c>
      <c r="BD248" s="1">
        <f t="shared" si="272"/>
        <v>1</v>
      </c>
      <c r="BE248" s="63">
        <v>109</v>
      </c>
      <c r="BF248" s="1">
        <f t="shared" si="272"/>
        <v>3</v>
      </c>
      <c r="BG248" s="1">
        <v>106</v>
      </c>
      <c r="BH248" s="1">
        <f t="shared" si="240"/>
        <v>2</v>
      </c>
      <c r="BI248" s="10">
        <v>104</v>
      </c>
      <c r="BJ248" s="1">
        <f t="shared" si="242"/>
        <v>2</v>
      </c>
      <c r="BK248" s="10">
        <v>102</v>
      </c>
      <c r="BL248" s="1">
        <f t="shared" si="244"/>
        <v>0</v>
      </c>
      <c r="BM248" s="10">
        <v>102</v>
      </c>
      <c r="BN248" s="1">
        <f t="shared" si="249"/>
        <v>3</v>
      </c>
      <c r="BO248" s="10">
        <v>99</v>
      </c>
      <c r="BP248" s="1">
        <f t="shared" si="249"/>
        <v>35</v>
      </c>
      <c r="BQ248" s="10">
        <v>64</v>
      </c>
      <c r="BR248" s="1">
        <f t="shared" si="268"/>
        <v>0</v>
      </c>
      <c r="BS248" s="10">
        <v>64</v>
      </c>
      <c r="BT248" s="1">
        <f t="shared" si="256"/>
        <v>1</v>
      </c>
      <c r="BU248" s="10">
        <v>63</v>
      </c>
      <c r="BV248" s="1">
        <f t="shared" si="256"/>
        <v>0</v>
      </c>
      <c r="BW248" s="1">
        <v>63</v>
      </c>
      <c r="BX248" s="3">
        <v>64</v>
      </c>
      <c r="BY248" s="3">
        <v>59</v>
      </c>
      <c r="BZ248" s="7"/>
      <c r="CA248" s="5">
        <f t="shared" si="239"/>
        <v>5</v>
      </c>
      <c r="CB248" s="2"/>
      <c r="CC248" s="2"/>
      <c r="CE248" t="s">
        <v>641</v>
      </c>
      <c r="CF248" s="1" t="s">
        <v>642</v>
      </c>
    </row>
    <row r="249" spans="1:84">
      <c r="A249" s="112">
        <f>(AL249+AN249+AP249+AR249)/((4*1))</f>
        <v>0</v>
      </c>
      <c r="B249" s="1" t="s">
        <v>801</v>
      </c>
      <c r="C249" s="1" t="s">
        <v>96</v>
      </c>
      <c r="D249" s="159">
        <v>42408</v>
      </c>
      <c r="E249" s="141"/>
      <c r="F249" s="158">
        <f>$B$1-D249</f>
        <v>874</v>
      </c>
      <c r="H249" s="1" t="s">
        <v>1006</v>
      </c>
      <c r="I249" s="1">
        <v>1</v>
      </c>
      <c r="J249" s="10" t="s">
        <v>1347</v>
      </c>
      <c r="K249" s="315">
        <v>6</v>
      </c>
      <c r="L249" s="1">
        <f t="shared" si="261"/>
        <v>6</v>
      </c>
      <c r="M249" s="311">
        <v>0</v>
      </c>
      <c r="N249" s="1">
        <f t="shared" si="262"/>
        <v>0</v>
      </c>
      <c r="O249" s="309">
        <v>0</v>
      </c>
      <c r="P249" s="10"/>
      <c r="Q249" s="309"/>
      <c r="R249" s="10"/>
      <c r="S249" s="10"/>
      <c r="T249" s="10"/>
      <c r="U249" s="10"/>
      <c r="V249" s="10"/>
      <c r="W249" s="10"/>
      <c r="X249" s="10"/>
      <c r="Y249" s="10"/>
      <c r="Z249" s="10"/>
      <c r="AA249" s="10"/>
      <c r="AB249" s="10"/>
      <c r="AC249" s="10"/>
      <c r="AD249" s="84"/>
      <c r="AE249" s="88"/>
      <c r="AF249" s="84"/>
      <c r="AG249" s="88"/>
      <c r="AH249" s="84"/>
      <c r="AI249" s="88"/>
      <c r="AJ249" s="84"/>
      <c r="AK249" s="88"/>
      <c r="AL249" s="84"/>
      <c r="AM249" s="88"/>
      <c r="AN249" s="84"/>
      <c r="AO249" s="88"/>
      <c r="AP249" s="84"/>
      <c r="AQ249" s="84"/>
      <c r="AR249" s="84"/>
      <c r="AS249" s="84"/>
      <c r="AT249" s="84"/>
      <c r="AU249" s="84"/>
      <c r="AV249" s="84"/>
      <c r="AW249" s="84"/>
      <c r="AX249" s="84"/>
      <c r="AY249" s="84"/>
      <c r="AZ249" s="84"/>
      <c r="BA249" s="84"/>
      <c r="BB249" s="84"/>
      <c r="BC249" s="91"/>
      <c r="BD249" s="84"/>
      <c r="BE249" s="84"/>
      <c r="BF249" s="84"/>
      <c r="BG249" s="84"/>
      <c r="BH249" s="84"/>
      <c r="BI249" s="84"/>
      <c r="BJ249" s="84"/>
      <c r="BK249" s="84"/>
      <c r="BL249" s="84"/>
      <c r="BM249" s="84"/>
      <c r="BN249" s="84"/>
      <c r="BO249" s="84"/>
      <c r="BP249" s="84"/>
      <c r="BQ249" s="84"/>
      <c r="BR249" s="84"/>
      <c r="BS249" s="84"/>
      <c r="BT249" s="84"/>
      <c r="BU249" s="84"/>
      <c r="BV249" s="84"/>
      <c r="BW249" s="84"/>
      <c r="BX249" s="89"/>
      <c r="BY249" s="89"/>
      <c r="BZ249" s="7"/>
      <c r="CA249" s="5"/>
      <c r="CB249" s="2"/>
      <c r="CC249" s="2"/>
      <c r="CE249"/>
    </row>
    <row r="250" spans="1:84">
      <c r="A250" s="112">
        <f>(AL250+AN250+AP250+AR250)/((4*1))</f>
        <v>0</v>
      </c>
      <c r="B250" s="1" t="s">
        <v>801</v>
      </c>
      <c r="C250" s="1" t="s">
        <v>97</v>
      </c>
      <c r="D250" s="159" t="s">
        <v>740</v>
      </c>
      <c r="E250" s="141"/>
      <c r="F250" s="158" t="e">
        <f>$B$1-D250</f>
        <v>#VALUE!</v>
      </c>
      <c r="H250" s="10" t="s">
        <v>1006</v>
      </c>
      <c r="I250" s="1">
        <v>1</v>
      </c>
      <c r="J250" s="1" t="s">
        <v>1278</v>
      </c>
      <c r="K250" s="315">
        <v>6</v>
      </c>
      <c r="L250" s="1">
        <f t="shared" si="261"/>
        <v>1</v>
      </c>
      <c r="M250" s="311">
        <v>5</v>
      </c>
      <c r="N250" s="1">
        <f t="shared" si="262"/>
        <v>0</v>
      </c>
      <c r="O250" s="308">
        <v>5</v>
      </c>
      <c r="P250" s="1">
        <f t="shared" si="281"/>
        <v>1</v>
      </c>
      <c r="Q250" s="301">
        <v>4</v>
      </c>
      <c r="R250" s="1">
        <f t="shared" si="264"/>
        <v>0</v>
      </c>
      <c r="S250" s="290">
        <v>4</v>
      </c>
      <c r="T250" s="1">
        <f t="shared" si="265"/>
        <v>2</v>
      </c>
      <c r="U250" s="282">
        <v>2</v>
      </c>
      <c r="V250" s="1">
        <f t="shared" si="266"/>
        <v>0</v>
      </c>
      <c r="W250" s="77">
        <v>2</v>
      </c>
      <c r="X250" s="1">
        <f t="shared" si="287"/>
        <v>2</v>
      </c>
      <c r="Y250" s="228"/>
      <c r="Z250" s="84"/>
      <c r="AA250" s="84"/>
      <c r="AB250" s="84"/>
      <c r="AC250" s="84"/>
      <c r="AD250" s="84"/>
      <c r="AE250" s="88"/>
      <c r="AF250" s="84"/>
      <c r="AG250" s="88"/>
      <c r="AH250" s="84"/>
      <c r="AI250" s="88"/>
      <c r="AJ250" s="84"/>
      <c r="AK250" s="88"/>
      <c r="AL250" s="84"/>
      <c r="AM250" s="88"/>
      <c r="AN250" s="264"/>
      <c r="AO250" s="88"/>
      <c r="AP250" s="264"/>
      <c r="AQ250" s="84"/>
      <c r="AR250" s="84"/>
      <c r="AS250" s="84"/>
      <c r="AT250" s="84"/>
      <c r="AU250" s="84"/>
      <c r="AV250" s="84"/>
      <c r="AW250" s="84"/>
      <c r="AX250" s="84"/>
      <c r="AY250" s="84"/>
      <c r="AZ250" s="84"/>
      <c r="BA250" s="84"/>
      <c r="BB250" s="84"/>
      <c r="BC250" s="91"/>
      <c r="BD250" s="84"/>
      <c r="BE250" s="84"/>
      <c r="BF250" s="84"/>
      <c r="BG250" s="84"/>
      <c r="BH250" s="84"/>
      <c r="BI250" s="84"/>
      <c r="BJ250" s="84"/>
      <c r="BK250" s="84"/>
      <c r="BL250" s="84"/>
      <c r="BM250" s="84"/>
      <c r="BN250" s="84"/>
      <c r="BO250" s="84"/>
      <c r="BP250" s="84"/>
      <c r="BQ250" s="84"/>
      <c r="BR250" s="84"/>
      <c r="BS250" s="84"/>
      <c r="BT250" s="84"/>
      <c r="BU250" s="84"/>
      <c r="BV250" s="84"/>
      <c r="BW250" s="84"/>
      <c r="BX250" s="89"/>
      <c r="BY250" s="89"/>
      <c r="BZ250" s="7"/>
      <c r="CA250" s="5"/>
      <c r="CB250" s="2"/>
      <c r="CC250" s="2"/>
      <c r="CE250"/>
    </row>
    <row r="251" spans="1:84">
      <c r="A251" s="112">
        <f>(AL251+AN251+AP251+AR251+AT251+AV251+AX251+AZ251+BB251+BD251+BF251+BH251+BJ251+BL251+BN251+BP251+BR251+BT251)/((17*3))</f>
        <v>1.6470588235294117</v>
      </c>
      <c r="B251" s="1" t="s">
        <v>894</v>
      </c>
      <c r="C251" s="1" t="s">
        <v>96</v>
      </c>
      <c r="D251" s="159">
        <v>40483</v>
      </c>
      <c r="E251" s="141"/>
      <c r="F251" s="158">
        <f>$B$1-D251</f>
        <v>2799</v>
      </c>
      <c r="H251" s="10" t="s">
        <v>1006</v>
      </c>
      <c r="I251" s="1">
        <v>1</v>
      </c>
      <c r="J251" s="10" t="s">
        <v>1073</v>
      </c>
      <c r="K251" s="315">
        <v>109</v>
      </c>
      <c r="L251" s="1">
        <f t="shared" si="261"/>
        <v>0</v>
      </c>
      <c r="M251" s="311">
        <v>109</v>
      </c>
      <c r="N251" s="1">
        <f t="shared" si="262"/>
        <v>0</v>
      </c>
      <c r="O251" s="308">
        <v>109</v>
      </c>
      <c r="P251" s="1">
        <f t="shared" si="281"/>
        <v>3</v>
      </c>
      <c r="Q251" s="301">
        <v>106</v>
      </c>
      <c r="R251" s="1">
        <f t="shared" si="264"/>
        <v>1</v>
      </c>
      <c r="S251" s="290">
        <v>105</v>
      </c>
      <c r="T251" s="1">
        <f t="shared" si="265"/>
        <v>2</v>
      </c>
      <c r="U251" s="282">
        <v>103</v>
      </c>
      <c r="V251" s="1">
        <f t="shared" si="266"/>
        <v>0</v>
      </c>
      <c r="W251" s="77">
        <v>103</v>
      </c>
      <c r="X251" s="1">
        <f t="shared" si="287"/>
        <v>3</v>
      </c>
      <c r="Y251" s="265">
        <v>100</v>
      </c>
      <c r="Z251" s="1">
        <f t="shared" si="246"/>
        <v>3</v>
      </c>
      <c r="AA251" s="234">
        <v>97</v>
      </c>
      <c r="AB251" s="1">
        <f t="shared" si="247"/>
        <v>1</v>
      </c>
      <c r="AC251" s="227">
        <v>96</v>
      </c>
      <c r="AD251" s="1">
        <f t="shared" si="248"/>
        <v>2</v>
      </c>
      <c r="AE251" s="63">
        <v>94</v>
      </c>
      <c r="AF251" s="1">
        <f t="shared" si="276"/>
        <v>6</v>
      </c>
      <c r="AG251" s="206">
        <v>88</v>
      </c>
      <c r="AH251" s="1">
        <f t="shared" si="277"/>
        <v>2</v>
      </c>
      <c r="AI251" s="63">
        <v>86</v>
      </c>
      <c r="AJ251" s="1">
        <f t="shared" si="278"/>
        <v>2</v>
      </c>
      <c r="AK251" s="63">
        <v>84</v>
      </c>
      <c r="AL251" s="1">
        <f t="shared" si="243"/>
        <v>1</v>
      </c>
      <c r="AM251" s="63">
        <v>83</v>
      </c>
      <c r="AN251" s="1">
        <f t="shared" si="237"/>
        <v>6</v>
      </c>
      <c r="AO251" s="63">
        <v>77</v>
      </c>
      <c r="AP251" s="1">
        <f t="shared" si="285"/>
        <v>3</v>
      </c>
      <c r="AQ251" s="63">
        <v>74</v>
      </c>
      <c r="AR251" s="1">
        <f t="shared" si="269"/>
        <v>1</v>
      </c>
      <c r="AS251" s="63">
        <v>73</v>
      </c>
      <c r="AT251" s="1">
        <f t="shared" si="270"/>
        <v>1</v>
      </c>
      <c r="AU251" s="63">
        <v>72</v>
      </c>
      <c r="AV251" s="1">
        <f t="shared" si="235"/>
        <v>0</v>
      </c>
      <c r="AW251" s="94">
        <v>72</v>
      </c>
      <c r="AX251" s="1">
        <f t="shared" si="253"/>
        <v>2</v>
      </c>
      <c r="AY251" s="63">
        <v>70</v>
      </c>
      <c r="AZ251" s="1">
        <f t="shared" si="254"/>
        <v>0</v>
      </c>
      <c r="BA251" s="63">
        <v>70</v>
      </c>
      <c r="BB251" s="1">
        <f t="shared" si="272"/>
        <v>0</v>
      </c>
      <c r="BC251" s="77">
        <v>70</v>
      </c>
      <c r="BD251" s="1">
        <f t="shared" si="272"/>
        <v>2</v>
      </c>
      <c r="BE251" s="63">
        <v>68</v>
      </c>
      <c r="BF251" s="1">
        <f t="shared" si="272"/>
        <v>7</v>
      </c>
      <c r="BG251" s="1">
        <v>61</v>
      </c>
      <c r="BH251" s="1">
        <f t="shared" si="240"/>
        <v>9</v>
      </c>
      <c r="BI251" s="10">
        <v>52</v>
      </c>
      <c r="BJ251" s="1">
        <f t="shared" si="242"/>
        <v>1</v>
      </c>
      <c r="BK251" s="10">
        <v>51</v>
      </c>
      <c r="BL251" s="1">
        <f t="shared" si="244"/>
        <v>4</v>
      </c>
      <c r="BM251" s="10">
        <v>47</v>
      </c>
      <c r="BN251" s="1">
        <f t="shared" si="249"/>
        <v>11</v>
      </c>
      <c r="BO251" s="10">
        <v>36</v>
      </c>
      <c r="BP251" s="1">
        <f t="shared" si="249"/>
        <v>0</v>
      </c>
      <c r="BQ251" s="10">
        <v>36</v>
      </c>
      <c r="BR251" s="10">
        <f t="shared" si="268"/>
        <v>0</v>
      </c>
      <c r="BS251" s="10">
        <v>36</v>
      </c>
      <c r="BT251" s="10">
        <f t="shared" si="256"/>
        <v>36</v>
      </c>
      <c r="BU251" s="84">
        <v>0</v>
      </c>
      <c r="BV251" s="38">
        <f t="shared" si="256"/>
        <v>0</v>
      </c>
      <c r="BW251" s="38">
        <v>0</v>
      </c>
      <c r="BX251" s="43"/>
      <c r="BY251" s="43"/>
      <c r="BZ251" s="7"/>
      <c r="CA251" s="5"/>
      <c r="CB251" s="2"/>
      <c r="CC251" s="2"/>
      <c r="CE251" t="s">
        <v>740</v>
      </c>
    </row>
    <row r="252" spans="1:84">
      <c r="B252" s="1" t="s">
        <v>895</v>
      </c>
      <c r="C252" s="1" t="s">
        <v>100</v>
      </c>
      <c r="D252" s="166">
        <v>37039</v>
      </c>
      <c r="E252" s="157">
        <v>38718</v>
      </c>
      <c r="F252" s="165">
        <f>E252-D252</f>
        <v>1679</v>
      </c>
      <c r="H252" s="87" t="s">
        <v>1006</v>
      </c>
      <c r="I252" s="8">
        <v>0</v>
      </c>
      <c r="J252" s="8" t="s">
        <v>292</v>
      </c>
      <c r="K252" s="315">
        <v>30</v>
      </c>
      <c r="L252" s="1">
        <f t="shared" si="261"/>
        <v>0</v>
      </c>
      <c r="M252" s="311">
        <v>30</v>
      </c>
      <c r="N252" s="1">
        <f t="shared" si="262"/>
        <v>0</v>
      </c>
      <c r="O252" s="308">
        <v>30</v>
      </c>
      <c r="P252" s="1">
        <f t="shared" si="281"/>
        <v>0</v>
      </c>
      <c r="Q252" s="301">
        <v>30</v>
      </c>
      <c r="R252" s="1">
        <f t="shared" si="264"/>
        <v>0</v>
      </c>
      <c r="S252" s="290">
        <v>30</v>
      </c>
      <c r="T252" s="1">
        <f t="shared" si="265"/>
        <v>0</v>
      </c>
      <c r="U252" s="282">
        <v>30</v>
      </c>
      <c r="V252" s="1">
        <f t="shared" si="266"/>
        <v>0</v>
      </c>
      <c r="W252" s="77">
        <v>30</v>
      </c>
      <c r="X252" s="1">
        <f t="shared" si="287"/>
        <v>0</v>
      </c>
      <c r="Y252" s="265">
        <v>30</v>
      </c>
      <c r="Z252" s="1">
        <f t="shared" si="246"/>
        <v>0</v>
      </c>
      <c r="AA252" s="234">
        <v>30</v>
      </c>
      <c r="AB252" s="1">
        <f t="shared" si="247"/>
        <v>0</v>
      </c>
      <c r="AC252" s="227">
        <v>30</v>
      </c>
      <c r="AD252" s="1">
        <f t="shared" si="248"/>
        <v>0</v>
      </c>
      <c r="AE252" s="63">
        <v>30</v>
      </c>
      <c r="AF252" s="1">
        <f t="shared" si="276"/>
        <v>0</v>
      </c>
      <c r="AG252" s="206">
        <v>30</v>
      </c>
      <c r="AH252" s="1">
        <f t="shared" si="277"/>
        <v>0</v>
      </c>
      <c r="AI252" s="63">
        <v>30</v>
      </c>
      <c r="AJ252" s="1">
        <f t="shared" si="278"/>
        <v>0</v>
      </c>
      <c r="AK252" s="63">
        <v>30</v>
      </c>
      <c r="AL252" s="1">
        <f t="shared" si="243"/>
        <v>0</v>
      </c>
      <c r="AM252" s="63">
        <v>30</v>
      </c>
      <c r="AN252" s="1">
        <f t="shared" si="237"/>
        <v>0</v>
      </c>
      <c r="AO252" s="63">
        <v>30</v>
      </c>
      <c r="AP252" s="1">
        <f t="shared" si="285"/>
        <v>0</v>
      </c>
      <c r="AQ252" s="63">
        <v>30</v>
      </c>
      <c r="AR252" s="1">
        <f t="shared" si="269"/>
        <v>1</v>
      </c>
      <c r="AS252" s="63">
        <v>29</v>
      </c>
      <c r="AT252" s="1">
        <f t="shared" si="270"/>
        <v>0</v>
      </c>
      <c r="AU252" s="63">
        <v>29</v>
      </c>
      <c r="AV252" s="1">
        <f t="shared" si="235"/>
        <v>0</v>
      </c>
      <c r="AW252" s="94">
        <v>29</v>
      </c>
      <c r="AX252" s="1">
        <f t="shared" si="253"/>
        <v>0</v>
      </c>
      <c r="AY252" s="63">
        <v>29</v>
      </c>
      <c r="AZ252" s="1">
        <f t="shared" si="254"/>
        <v>0</v>
      </c>
      <c r="BA252" s="63">
        <v>29</v>
      </c>
      <c r="BB252" s="1">
        <f t="shared" si="272"/>
        <v>0</v>
      </c>
      <c r="BC252" s="77">
        <v>29</v>
      </c>
      <c r="BD252" s="1">
        <f t="shared" si="272"/>
        <v>0</v>
      </c>
      <c r="BE252" s="63">
        <v>29</v>
      </c>
      <c r="BF252" s="1">
        <f t="shared" si="272"/>
        <v>0</v>
      </c>
      <c r="BG252" s="1">
        <v>29</v>
      </c>
      <c r="BH252" s="1">
        <f t="shared" si="240"/>
        <v>0</v>
      </c>
      <c r="BI252" s="10">
        <v>29</v>
      </c>
      <c r="BJ252" s="1">
        <f t="shared" si="242"/>
        <v>0</v>
      </c>
      <c r="BK252" s="10">
        <v>29</v>
      </c>
      <c r="BL252" s="1">
        <f t="shared" si="244"/>
        <v>1</v>
      </c>
      <c r="BM252" s="10">
        <v>28</v>
      </c>
      <c r="BN252" s="1">
        <f t="shared" si="249"/>
        <v>0</v>
      </c>
      <c r="BO252" s="10">
        <v>28</v>
      </c>
      <c r="BP252" s="1">
        <f t="shared" si="249"/>
        <v>0</v>
      </c>
      <c r="BQ252" s="10">
        <v>28</v>
      </c>
      <c r="BR252" s="1">
        <f t="shared" si="268"/>
        <v>0</v>
      </c>
      <c r="BS252" s="10">
        <v>28</v>
      </c>
      <c r="BT252" s="1">
        <f t="shared" si="256"/>
        <v>0</v>
      </c>
      <c r="BU252" s="10">
        <v>28</v>
      </c>
      <c r="BV252" s="1">
        <f t="shared" si="256"/>
        <v>0</v>
      </c>
      <c r="BW252" s="1">
        <v>28</v>
      </c>
      <c r="BX252" s="3">
        <v>28</v>
      </c>
      <c r="BY252" s="3">
        <v>28</v>
      </c>
      <c r="BZ252" s="7"/>
      <c r="CA252" s="5">
        <f t="shared" ref="CA252:CA284" si="288">BX252-BY252+BZ252</f>
        <v>0</v>
      </c>
      <c r="CB252" s="2"/>
      <c r="CC252" s="2"/>
      <c r="CE252" t="s">
        <v>643</v>
      </c>
      <c r="CF252" s="1" t="s">
        <v>644</v>
      </c>
    </row>
    <row r="253" spans="1:84">
      <c r="A253" s="112">
        <f>(AL253+AN253+AP253+AR253)/((4*1))</f>
        <v>0</v>
      </c>
      <c r="B253" s="1" t="s">
        <v>896</v>
      </c>
      <c r="C253" s="1" t="s">
        <v>96</v>
      </c>
      <c r="D253" s="159">
        <v>42673</v>
      </c>
      <c r="E253" s="141"/>
      <c r="F253" s="158">
        <f>$B$1-D253</f>
        <v>609</v>
      </c>
      <c r="H253" s="10" t="s">
        <v>1006</v>
      </c>
      <c r="I253" s="10">
        <v>1</v>
      </c>
      <c r="J253" s="10" t="s">
        <v>173</v>
      </c>
      <c r="K253" s="315">
        <v>381</v>
      </c>
      <c r="L253" s="1">
        <f t="shared" si="261"/>
        <v>0</v>
      </c>
      <c r="M253" s="311">
        <v>381</v>
      </c>
      <c r="N253" s="1">
        <f t="shared" si="262"/>
        <v>2</v>
      </c>
      <c r="O253" s="308">
        <v>379</v>
      </c>
      <c r="P253" s="1">
        <f t="shared" si="281"/>
        <v>7</v>
      </c>
      <c r="Q253" s="301">
        <v>372</v>
      </c>
      <c r="R253" s="1">
        <f t="shared" si="264"/>
        <v>2</v>
      </c>
      <c r="S253" s="290">
        <v>370</v>
      </c>
      <c r="T253" s="1">
        <f t="shared" si="265"/>
        <v>11</v>
      </c>
      <c r="U253" s="282">
        <v>359</v>
      </c>
      <c r="V253" s="1">
        <f t="shared" si="266"/>
        <v>1</v>
      </c>
      <c r="W253" s="77">
        <v>358</v>
      </c>
      <c r="X253" s="1">
        <f t="shared" si="287"/>
        <v>23</v>
      </c>
      <c r="Y253" s="270">
        <v>335</v>
      </c>
      <c r="Z253" s="194">
        <f t="shared" si="246"/>
        <v>0</v>
      </c>
      <c r="AA253" s="270">
        <v>335</v>
      </c>
      <c r="AB253" s="194">
        <f t="shared" si="247"/>
        <v>0</v>
      </c>
      <c r="AC253" s="270">
        <v>335</v>
      </c>
      <c r="AD253" s="194">
        <f t="shared" si="248"/>
        <v>0</v>
      </c>
      <c r="AE253" s="271">
        <v>335</v>
      </c>
      <c r="AF253" s="194">
        <f t="shared" si="276"/>
        <v>0</v>
      </c>
      <c r="AG253" s="272">
        <v>335</v>
      </c>
      <c r="AH253" s="194">
        <f t="shared" si="277"/>
        <v>0</v>
      </c>
      <c r="AI253" s="271">
        <v>335</v>
      </c>
      <c r="AJ253" s="194">
        <f t="shared" si="278"/>
        <v>0</v>
      </c>
      <c r="AK253" s="271">
        <v>335</v>
      </c>
      <c r="AL253" s="194">
        <f t="shared" si="243"/>
        <v>0</v>
      </c>
      <c r="AM253" s="271">
        <v>335</v>
      </c>
      <c r="AN253" s="194">
        <f t="shared" si="237"/>
        <v>0</v>
      </c>
      <c r="AO253" s="271">
        <v>335</v>
      </c>
      <c r="AP253" s="194">
        <f t="shared" si="285"/>
        <v>0</v>
      </c>
      <c r="AQ253" s="271">
        <v>335</v>
      </c>
      <c r="AR253" s="194">
        <f t="shared" si="269"/>
        <v>0</v>
      </c>
      <c r="AS253" s="271">
        <v>335</v>
      </c>
      <c r="AT253" s="194">
        <f t="shared" si="270"/>
        <v>2</v>
      </c>
      <c r="AU253" s="271">
        <v>333</v>
      </c>
      <c r="AV253" s="194">
        <f t="shared" ref="AV253:AV326" si="289">AU253-AW253</f>
        <v>0</v>
      </c>
      <c r="AW253" s="273">
        <v>333</v>
      </c>
      <c r="AX253" s="194">
        <f t="shared" si="253"/>
        <v>0</v>
      </c>
      <c r="AY253" s="271">
        <v>333</v>
      </c>
      <c r="AZ253" s="194">
        <f t="shared" si="254"/>
        <v>0</v>
      </c>
      <c r="BA253" s="271">
        <v>333</v>
      </c>
      <c r="BB253" s="194">
        <f t="shared" si="272"/>
        <v>0</v>
      </c>
      <c r="BC253" s="274">
        <v>333</v>
      </c>
      <c r="BD253" s="194">
        <f t="shared" si="272"/>
        <v>0</v>
      </c>
      <c r="BE253" s="271">
        <v>333</v>
      </c>
      <c r="BF253" s="194">
        <f t="shared" si="272"/>
        <v>0</v>
      </c>
      <c r="BG253" s="194">
        <v>333</v>
      </c>
      <c r="BH253" s="194">
        <f t="shared" si="240"/>
        <v>0</v>
      </c>
      <c r="BI253" s="194">
        <v>333</v>
      </c>
      <c r="BJ253" s="194">
        <f t="shared" si="242"/>
        <v>0</v>
      </c>
      <c r="BK253" s="194">
        <v>333</v>
      </c>
      <c r="BL253" s="194">
        <f t="shared" si="244"/>
        <v>0</v>
      </c>
      <c r="BM253" s="194">
        <v>333</v>
      </c>
      <c r="BN253" s="194">
        <f t="shared" si="249"/>
        <v>1</v>
      </c>
      <c r="BO253" s="194">
        <v>332</v>
      </c>
      <c r="BP253" s="194">
        <f t="shared" si="249"/>
        <v>0</v>
      </c>
      <c r="BQ253" s="194">
        <v>332</v>
      </c>
      <c r="BR253" s="194">
        <f t="shared" si="268"/>
        <v>0</v>
      </c>
      <c r="BS253" s="194">
        <v>332</v>
      </c>
      <c r="BT253" s="194">
        <f t="shared" si="256"/>
        <v>11</v>
      </c>
      <c r="BU253" s="194">
        <v>321</v>
      </c>
      <c r="BV253" s="194">
        <f t="shared" si="256"/>
        <v>-10</v>
      </c>
      <c r="BW253" s="194">
        <v>331</v>
      </c>
      <c r="BX253" s="275">
        <v>333</v>
      </c>
      <c r="BY253" s="275">
        <v>322</v>
      </c>
      <c r="BZ253" s="7"/>
      <c r="CA253" s="5">
        <f t="shared" si="288"/>
        <v>11</v>
      </c>
      <c r="CB253" s="2"/>
      <c r="CC253" s="2"/>
      <c r="CE253" t="s">
        <v>645</v>
      </c>
      <c r="CF253" s="1" t="s">
        <v>646</v>
      </c>
    </row>
    <row r="254" spans="1:84">
      <c r="B254" s="1" t="s">
        <v>897</v>
      </c>
      <c r="C254" s="1" t="s">
        <v>100</v>
      </c>
      <c r="D254" s="166">
        <v>36139</v>
      </c>
      <c r="E254" s="166">
        <v>40749</v>
      </c>
      <c r="F254" s="165">
        <f>E254-D254</f>
        <v>4610</v>
      </c>
      <c r="H254" s="87" t="s">
        <v>1006</v>
      </c>
      <c r="I254" s="87">
        <v>0</v>
      </c>
      <c r="J254" s="87" t="s">
        <v>248</v>
      </c>
      <c r="K254" s="315">
        <v>111</v>
      </c>
      <c r="L254" s="1">
        <f t="shared" si="261"/>
        <v>0</v>
      </c>
      <c r="M254" s="311">
        <v>111</v>
      </c>
      <c r="N254" s="1">
        <f t="shared" si="262"/>
        <v>0</v>
      </c>
      <c r="O254" s="308">
        <v>111</v>
      </c>
      <c r="P254" s="1">
        <f t="shared" si="281"/>
        <v>0</v>
      </c>
      <c r="Q254" s="301">
        <v>111</v>
      </c>
      <c r="R254" s="1">
        <f t="shared" si="264"/>
        <v>0</v>
      </c>
      <c r="S254" s="290">
        <v>111</v>
      </c>
      <c r="T254" s="1">
        <f t="shared" si="265"/>
        <v>0</v>
      </c>
      <c r="U254" s="282">
        <v>111</v>
      </c>
      <c r="V254" s="1">
        <f t="shared" si="266"/>
        <v>0</v>
      </c>
      <c r="W254" s="77">
        <v>111</v>
      </c>
      <c r="X254" s="1">
        <f t="shared" si="287"/>
        <v>0</v>
      </c>
      <c r="Y254" s="265">
        <v>111</v>
      </c>
      <c r="Z254" s="1">
        <f t="shared" si="246"/>
        <v>1</v>
      </c>
      <c r="AA254" s="234">
        <v>110</v>
      </c>
      <c r="AB254" s="1">
        <f t="shared" si="247"/>
        <v>0</v>
      </c>
      <c r="AC254" s="227">
        <v>110</v>
      </c>
      <c r="AD254" s="1">
        <f t="shared" si="248"/>
        <v>1</v>
      </c>
      <c r="AE254" s="63">
        <v>109</v>
      </c>
      <c r="AF254" s="1">
        <f t="shared" si="276"/>
        <v>0</v>
      </c>
      <c r="AG254" s="206">
        <v>109</v>
      </c>
      <c r="AH254" s="1">
        <f t="shared" si="277"/>
        <v>0</v>
      </c>
      <c r="AI254" s="63">
        <v>109</v>
      </c>
      <c r="AJ254" s="1">
        <f t="shared" si="278"/>
        <v>2</v>
      </c>
      <c r="AK254" s="63">
        <v>107</v>
      </c>
      <c r="AL254" s="1">
        <f t="shared" si="243"/>
        <v>0</v>
      </c>
      <c r="AM254" s="63">
        <v>107</v>
      </c>
      <c r="AN254" s="1">
        <f t="shared" si="237"/>
        <v>0</v>
      </c>
      <c r="AO254" s="63">
        <v>107</v>
      </c>
      <c r="AP254" s="1">
        <f t="shared" si="285"/>
        <v>0</v>
      </c>
      <c r="AQ254" s="63">
        <v>107</v>
      </c>
      <c r="AR254" s="1">
        <f t="shared" si="269"/>
        <v>0</v>
      </c>
      <c r="AS254" s="63">
        <v>107</v>
      </c>
      <c r="AT254" s="1">
        <f t="shared" si="270"/>
        <v>3</v>
      </c>
      <c r="AU254" s="63">
        <v>104</v>
      </c>
      <c r="AV254" s="1">
        <f t="shared" si="289"/>
        <v>2</v>
      </c>
      <c r="AW254" s="94">
        <v>102</v>
      </c>
      <c r="AX254" s="1">
        <f t="shared" si="253"/>
        <v>1</v>
      </c>
      <c r="AY254" s="63">
        <v>101</v>
      </c>
      <c r="AZ254" s="1">
        <f t="shared" si="254"/>
        <v>1</v>
      </c>
      <c r="BA254" s="63">
        <v>100</v>
      </c>
      <c r="BB254" s="1">
        <f t="shared" si="272"/>
        <v>0</v>
      </c>
      <c r="BC254" s="77">
        <v>100</v>
      </c>
      <c r="BD254" s="1">
        <f t="shared" si="272"/>
        <v>1</v>
      </c>
      <c r="BE254" s="63">
        <v>99</v>
      </c>
      <c r="BF254" s="1">
        <f t="shared" si="272"/>
        <v>0</v>
      </c>
      <c r="BG254" s="1">
        <v>99</v>
      </c>
      <c r="BH254" s="1">
        <f t="shared" si="240"/>
        <v>0</v>
      </c>
      <c r="BI254" s="10">
        <v>99</v>
      </c>
      <c r="BJ254" s="1">
        <f t="shared" si="242"/>
        <v>0</v>
      </c>
      <c r="BK254" s="10">
        <v>99</v>
      </c>
      <c r="BL254" s="1">
        <f t="shared" si="244"/>
        <v>1</v>
      </c>
      <c r="BM254" s="10">
        <v>98</v>
      </c>
      <c r="BN254" s="1">
        <f t="shared" si="249"/>
        <v>0</v>
      </c>
      <c r="BO254" s="10">
        <v>98</v>
      </c>
      <c r="BP254" s="1">
        <f t="shared" si="249"/>
        <v>0</v>
      </c>
      <c r="BQ254" s="10">
        <v>98</v>
      </c>
      <c r="BR254" s="1">
        <f t="shared" si="268"/>
        <v>2</v>
      </c>
      <c r="BS254" s="10">
        <v>96</v>
      </c>
      <c r="BT254" s="1">
        <f t="shared" si="256"/>
        <v>2</v>
      </c>
      <c r="BU254" s="10">
        <v>94</v>
      </c>
      <c r="BV254" s="1">
        <f t="shared" si="256"/>
        <v>9</v>
      </c>
      <c r="BW254" s="1">
        <v>85</v>
      </c>
      <c r="BX254" s="3">
        <v>85</v>
      </c>
      <c r="BY254" s="3">
        <v>83</v>
      </c>
      <c r="BZ254" s="7"/>
      <c r="CA254" s="5">
        <f t="shared" si="288"/>
        <v>2</v>
      </c>
      <c r="CB254" s="2"/>
      <c r="CC254" s="2"/>
      <c r="CE254" t="s">
        <v>647</v>
      </c>
      <c r="CF254" s="1" t="s">
        <v>648</v>
      </c>
    </row>
    <row r="255" spans="1:84">
      <c r="A255" s="112">
        <f>(AL255+AN255+AP255+AR255)/((4*1))</f>
        <v>0</v>
      </c>
      <c r="B255" s="1" t="s">
        <v>801</v>
      </c>
      <c r="C255" s="1" t="s">
        <v>97</v>
      </c>
      <c r="D255" s="159">
        <v>42039</v>
      </c>
      <c r="E255" s="141"/>
      <c r="F255" s="158">
        <f>$B$1-D255</f>
        <v>1243</v>
      </c>
      <c r="H255" s="10" t="s">
        <v>1006</v>
      </c>
      <c r="I255" s="1">
        <v>1</v>
      </c>
      <c r="J255" s="42" t="s">
        <v>1279</v>
      </c>
      <c r="K255" s="315">
        <v>9</v>
      </c>
      <c r="L255" s="1">
        <f t="shared" si="261"/>
        <v>0</v>
      </c>
      <c r="M255" s="311">
        <v>9</v>
      </c>
      <c r="N255" s="1">
        <f t="shared" si="262"/>
        <v>1</v>
      </c>
      <c r="O255" s="308">
        <v>8</v>
      </c>
      <c r="P255" s="1">
        <f t="shared" si="281"/>
        <v>0</v>
      </c>
      <c r="Q255" s="301">
        <v>8</v>
      </c>
      <c r="R255" s="1">
        <f t="shared" si="264"/>
        <v>0</v>
      </c>
      <c r="S255" s="290">
        <v>8</v>
      </c>
      <c r="T255" s="1">
        <f t="shared" si="265"/>
        <v>1</v>
      </c>
      <c r="U255" s="282">
        <v>7</v>
      </c>
      <c r="V255" s="1">
        <f t="shared" si="266"/>
        <v>2</v>
      </c>
      <c r="W255" s="77">
        <v>5</v>
      </c>
      <c r="X255" s="1">
        <f t="shared" ref="X255" si="290">W255-Y255</f>
        <v>5</v>
      </c>
      <c r="Y255" s="228"/>
      <c r="Z255" s="84"/>
      <c r="AA255" s="84"/>
      <c r="AB255" s="84"/>
      <c r="AC255" s="84"/>
      <c r="AD255" s="84"/>
      <c r="AE255" s="88"/>
      <c r="AF255" s="84"/>
      <c r="AG255" s="88"/>
      <c r="AH255" s="84"/>
      <c r="AI255" s="88"/>
      <c r="AJ255" s="84"/>
      <c r="AK255" s="88"/>
      <c r="AL255" s="84"/>
      <c r="AM255" s="88"/>
      <c r="AN255" s="264"/>
      <c r="AO255" s="88"/>
      <c r="AP255" s="264"/>
      <c r="AQ255" s="84"/>
      <c r="AR255" s="84"/>
      <c r="AS255" s="84"/>
      <c r="AT255" s="84"/>
      <c r="AU255" s="84"/>
      <c r="AV255" s="84"/>
      <c r="AW255" s="84"/>
      <c r="AX255" s="84"/>
      <c r="AY255" s="84"/>
      <c r="AZ255" s="84"/>
      <c r="BA255" s="84"/>
      <c r="BB255" s="84"/>
      <c r="BC255" s="91"/>
      <c r="BD255" s="84"/>
      <c r="BE255" s="84"/>
      <c r="BF255" s="84"/>
      <c r="BG255" s="84"/>
      <c r="BH255" s="84"/>
      <c r="BI255" s="84"/>
      <c r="BJ255" s="84"/>
      <c r="BK255" s="84"/>
      <c r="BL255" s="84"/>
      <c r="BM255" s="84"/>
      <c r="BN255" s="84"/>
      <c r="BO255" s="84"/>
      <c r="BP255" s="84"/>
      <c r="BQ255" s="84"/>
      <c r="BR255" s="84"/>
      <c r="BS255" s="84"/>
      <c r="BT255" s="84"/>
      <c r="BU255" s="84"/>
      <c r="BV255" s="84"/>
      <c r="BW255" s="84"/>
      <c r="BX255" s="89"/>
      <c r="BY255" s="89"/>
      <c r="BZ255" s="7"/>
      <c r="CA255" s="5"/>
      <c r="CB255" s="2"/>
      <c r="CC255" s="2"/>
      <c r="CE255"/>
    </row>
    <row r="256" spans="1:84">
      <c r="A256" s="112">
        <f>(AL256+AN256+AP256+AR256+AT256+AV256)/((6*3))</f>
        <v>2.5555555555555554</v>
      </c>
      <c r="B256" s="1" t="s">
        <v>801</v>
      </c>
      <c r="C256" s="1" t="s">
        <v>96</v>
      </c>
      <c r="D256" s="159">
        <v>41610</v>
      </c>
      <c r="E256" s="141"/>
      <c r="F256" s="158">
        <f t="shared" ref="F256" si="291">$B$1-D256</f>
        <v>1672</v>
      </c>
      <c r="H256" s="10" t="s">
        <v>1006</v>
      </c>
      <c r="I256" s="1">
        <v>1</v>
      </c>
      <c r="J256" s="92" t="s">
        <v>970</v>
      </c>
      <c r="K256" s="315">
        <v>90</v>
      </c>
      <c r="L256" s="1">
        <f t="shared" si="261"/>
        <v>2</v>
      </c>
      <c r="M256" s="311">
        <v>88</v>
      </c>
      <c r="N256" s="1">
        <f t="shared" si="262"/>
        <v>3</v>
      </c>
      <c r="O256" s="308">
        <v>85</v>
      </c>
      <c r="P256" s="1">
        <f t="shared" si="281"/>
        <v>3</v>
      </c>
      <c r="Q256" s="301">
        <v>82</v>
      </c>
      <c r="R256" s="1">
        <f t="shared" si="264"/>
        <v>1</v>
      </c>
      <c r="S256" s="290">
        <v>81</v>
      </c>
      <c r="T256" s="1">
        <f t="shared" si="265"/>
        <v>5</v>
      </c>
      <c r="U256" s="282">
        <v>76</v>
      </c>
      <c r="V256" s="1">
        <f t="shared" si="266"/>
        <v>1</v>
      </c>
      <c r="W256" s="77">
        <v>75</v>
      </c>
      <c r="X256" s="1">
        <f t="shared" si="287"/>
        <v>6</v>
      </c>
      <c r="Y256" s="265">
        <v>69</v>
      </c>
      <c r="Z256" s="1">
        <f t="shared" si="246"/>
        <v>7</v>
      </c>
      <c r="AA256" s="234">
        <v>62</v>
      </c>
      <c r="AB256" s="1">
        <f t="shared" si="247"/>
        <v>1</v>
      </c>
      <c r="AC256" s="227">
        <v>61</v>
      </c>
      <c r="AD256" s="1">
        <f t="shared" si="248"/>
        <v>6</v>
      </c>
      <c r="AE256" s="63">
        <v>55</v>
      </c>
      <c r="AF256" s="1">
        <f t="shared" si="276"/>
        <v>2</v>
      </c>
      <c r="AG256" s="206">
        <v>53</v>
      </c>
      <c r="AH256" s="1">
        <f t="shared" si="277"/>
        <v>0</v>
      </c>
      <c r="AI256" s="63">
        <v>53</v>
      </c>
      <c r="AJ256" s="1">
        <f t="shared" si="278"/>
        <v>7</v>
      </c>
      <c r="AK256" s="63">
        <v>46</v>
      </c>
      <c r="AL256" s="1">
        <f t="shared" si="243"/>
        <v>7</v>
      </c>
      <c r="AM256" s="63">
        <v>39</v>
      </c>
      <c r="AN256" s="1">
        <f t="shared" si="237"/>
        <v>10</v>
      </c>
      <c r="AO256" s="63">
        <v>29</v>
      </c>
      <c r="AP256" s="1">
        <f t="shared" si="285"/>
        <v>7</v>
      </c>
      <c r="AQ256" s="63">
        <v>22</v>
      </c>
      <c r="AR256" s="1">
        <f t="shared" si="269"/>
        <v>5</v>
      </c>
      <c r="AS256" s="63">
        <v>17</v>
      </c>
      <c r="AT256" s="1">
        <f t="shared" si="270"/>
        <v>7</v>
      </c>
      <c r="AU256" s="63">
        <v>10</v>
      </c>
      <c r="AV256" s="1">
        <f t="shared" si="289"/>
        <v>10</v>
      </c>
      <c r="AW256" s="84">
        <v>0</v>
      </c>
      <c r="AX256" s="84"/>
      <c r="AY256" s="84"/>
      <c r="AZ256" s="84"/>
      <c r="BA256" s="84"/>
      <c r="BB256" s="84"/>
      <c r="BC256" s="91"/>
      <c r="BD256" s="84"/>
      <c r="BE256" s="84"/>
      <c r="BF256" s="84"/>
      <c r="BG256" s="84"/>
      <c r="BH256" s="84"/>
      <c r="BI256" s="84"/>
      <c r="BJ256" s="84"/>
      <c r="BK256" s="84"/>
      <c r="BL256" s="84"/>
      <c r="BM256" s="84"/>
      <c r="BN256" s="84"/>
      <c r="BO256" s="84"/>
      <c r="BP256" s="84"/>
      <c r="BQ256" s="84"/>
      <c r="BR256" s="84"/>
      <c r="BS256" s="84"/>
      <c r="BT256" s="84"/>
      <c r="BU256" s="84"/>
      <c r="BV256" s="84"/>
      <c r="BW256" s="84"/>
      <c r="BX256" s="89"/>
      <c r="BY256" s="89"/>
      <c r="BZ256" s="7"/>
      <c r="CA256" s="5"/>
      <c r="CB256" s="2"/>
      <c r="CC256" s="2"/>
      <c r="CE256"/>
    </row>
    <row r="257" spans="1:84">
      <c r="A257" s="60">
        <f>(X257+Z257+AB257+AD257+AF257+AH257+AJ257+AL257+AN257+AP257+AR257+AT257+AV257+AX257+AZ257+BB257+BD257+BF257+BH257+BJ257+BL257+BN257+BP257+BR257+BT257+BV257)/((25*3)+1.5)</f>
        <v>3.1503267973856208</v>
      </c>
      <c r="B257" s="1" t="s">
        <v>898</v>
      </c>
      <c r="C257" s="1" t="s">
        <v>96</v>
      </c>
      <c r="D257" s="159">
        <v>36139</v>
      </c>
      <c r="E257" s="141"/>
      <c r="F257" s="158">
        <f t="shared" ref="F257:F263" si="292">$B$1-D257</f>
        <v>7143</v>
      </c>
      <c r="H257" s="138" t="s">
        <v>1007</v>
      </c>
      <c r="I257" s="1">
        <v>1</v>
      </c>
      <c r="J257" s="1" t="s">
        <v>181</v>
      </c>
      <c r="K257" s="315">
        <v>600</v>
      </c>
      <c r="L257" s="1">
        <f t="shared" si="261"/>
        <v>15</v>
      </c>
      <c r="M257" s="311">
        <v>585</v>
      </c>
      <c r="N257" s="1">
        <f t="shared" si="262"/>
        <v>16</v>
      </c>
      <c r="O257" s="308">
        <v>569</v>
      </c>
      <c r="P257" s="1">
        <f t="shared" si="281"/>
        <v>6</v>
      </c>
      <c r="Q257" s="301">
        <v>563</v>
      </c>
      <c r="R257" s="1">
        <f t="shared" si="264"/>
        <v>16</v>
      </c>
      <c r="S257" s="290">
        <v>547</v>
      </c>
      <c r="T257" s="1">
        <f t="shared" si="265"/>
        <v>6</v>
      </c>
      <c r="U257" s="282">
        <v>541</v>
      </c>
      <c r="V257" s="1">
        <f t="shared" si="266"/>
        <v>5</v>
      </c>
      <c r="W257" s="77">
        <v>536</v>
      </c>
      <c r="X257" s="1">
        <f t="shared" si="287"/>
        <v>5</v>
      </c>
      <c r="Y257" s="265">
        <v>531</v>
      </c>
      <c r="Z257" s="1">
        <f t="shared" si="246"/>
        <v>17</v>
      </c>
      <c r="AA257" s="234">
        <v>514</v>
      </c>
      <c r="AB257" s="1">
        <f t="shared" si="247"/>
        <v>7</v>
      </c>
      <c r="AC257" s="227">
        <v>507</v>
      </c>
      <c r="AD257" s="1">
        <f t="shared" si="248"/>
        <v>18</v>
      </c>
      <c r="AE257" s="63">
        <v>489</v>
      </c>
      <c r="AF257" s="1">
        <f t="shared" si="276"/>
        <v>4</v>
      </c>
      <c r="AG257" s="206">
        <v>485</v>
      </c>
      <c r="AH257" s="1">
        <f t="shared" si="277"/>
        <v>6</v>
      </c>
      <c r="AI257" s="63">
        <v>479</v>
      </c>
      <c r="AJ257" s="1">
        <f t="shared" si="278"/>
        <v>15</v>
      </c>
      <c r="AK257" s="63">
        <v>464</v>
      </c>
      <c r="AL257" s="1">
        <f t="shared" si="243"/>
        <v>11</v>
      </c>
      <c r="AM257" s="63">
        <v>453</v>
      </c>
      <c r="AN257" s="1">
        <f t="shared" si="237"/>
        <v>4</v>
      </c>
      <c r="AO257" s="63">
        <v>449</v>
      </c>
      <c r="AP257" s="1">
        <f t="shared" si="285"/>
        <v>13</v>
      </c>
      <c r="AQ257" s="63">
        <v>436</v>
      </c>
      <c r="AR257" s="1">
        <f t="shared" si="269"/>
        <v>11</v>
      </c>
      <c r="AS257" s="63">
        <v>425</v>
      </c>
      <c r="AT257" s="1">
        <f t="shared" si="270"/>
        <v>3</v>
      </c>
      <c r="AU257" s="63">
        <v>422</v>
      </c>
      <c r="AV257" s="1">
        <f t="shared" si="289"/>
        <v>3</v>
      </c>
      <c r="AW257" s="94">
        <v>419</v>
      </c>
      <c r="AX257" s="1">
        <f t="shared" si="253"/>
        <v>4</v>
      </c>
      <c r="AY257" s="63">
        <v>415</v>
      </c>
      <c r="AZ257" s="1">
        <f t="shared" si="254"/>
        <v>26</v>
      </c>
      <c r="BA257" s="63">
        <v>389</v>
      </c>
      <c r="BB257" s="1">
        <f t="shared" si="272"/>
        <v>3</v>
      </c>
      <c r="BC257" s="77">
        <v>386</v>
      </c>
      <c r="BD257" s="1">
        <f t="shared" si="272"/>
        <v>3</v>
      </c>
      <c r="BE257" s="63">
        <v>383</v>
      </c>
      <c r="BF257" s="1">
        <f t="shared" si="272"/>
        <v>17</v>
      </c>
      <c r="BG257" s="1">
        <v>366</v>
      </c>
      <c r="BH257" s="1">
        <f t="shared" si="240"/>
        <v>14</v>
      </c>
      <c r="BI257" s="10">
        <v>352</v>
      </c>
      <c r="BJ257" s="1">
        <f t="shared" si="242"/>
        <v>15</v>
      </c>
      <c r="BK257" s="10">
        <v>337</v>
      </c>
      <c r="BL257" s="1">
        <f t="shared" si="244"/>
        <v>0</v>
      </c>
      <c r="BM257" s="10">
        <v>337</v>
      </c>
      <c r="BN257" s="1">
        <f t="shared" si="249"/>
        <v>4</v>
      </c>
      <c r="BO257" s="10">
        <v>333</v>
      </c>
      <c r="BP257" s="1">
        <f t="shared" si="249"/>
        <v>15</v>
      </c>
      <c r="BQ257" s="10">
        <v>318</v>
      </c>
      <c r="BR257" s="1">
        <f t="shared" si="268"/>
        <v>11</v>
      </c>
      <c r="BS257" s="10">
        <v>307</v>
      </c>
      <c r="BT257" s="1">
        <f t="shared" si="256"/>
        <v>12</v>
      </c>
      <c r="BU257" s="10">
        <v>295</v>
      </c>
      <c r="BV257" s="1">
        <f t="shared" si="256"/>
        <v>0</v>
      </c>
      <c r="BW257" s="1">
        <v>295</v>
      </c>
      <c r="BX257" s="3">
        <v>306</v>
      </c>
      <c r="BY257" s="3">
        <v>292</v>
      </c>
      <c r="BZ257" s="7"/>
      <c r="CA257" s="5">
        <f t="shared" si="288"/>
        <v>14</v>
      </c>
      <c r="CB257" s="2"/>
      <c r="CC257" s="2"/>
      <c r="CE257" t="s">
        <v>649</v>
      </c>
      <c r="CF257" s="1" t="s">
        <v>650</v>
      </c>
    </row>
    <row r="258" spans="1:84">
      <c r="B258" s="1" t="s">
        <v>899</v>
      </c>
      <c r="C258" s="1" t="s">
        <v>100</v>
      </c>
      <c r="D258" s="166">
        <v>35664</v>
      </c>
      <c r="E258" s="166">
        <v>40264</v>
      </c>
      <c r="F258" s="165">
        <f>E258-D258</f>
        <v>4600</v>
      </c>
      <c r="H258" s="87" t="s">
        <v>1007</v>
      </c>
      <c r="I258" s="8">
        <v>0</v>
      </c>
      <c r="J258" s="8" t="s">
        <v>166</v>
      </c>
      <c r="K258" s="315">
        <v>371</v>
      </c>
      <c r="L258" s="1">
        <f t="shared" si="261"/>
        <v>0</v>
      </c>
      <c r="M258" s="311">
        <v>371</v>
      </c>
      <c r="N258" s="1">
        <f t="shared" si="262"/>
        <v>0</v>
      </c>
      <c r="O258" s="308">
        <v>371</v>
      </c>
      <c r="P258" s="1">
        <f t="shared" si="281"/>
        <v>0</v>
      </c>
      <c r="Q258" s="301">
        <v>371</v>
      </c>
      <c r="R258" s="1">
        <f t="shared" si="264"/>
        <v>0</v>
      </c>
      <c r="S258" s="290">
        <v>371</v>
      </c>
      <c r="T258" s="1">
        <f t="shared" si="265"/>
        <v>0</v>
      </c>
      <c r="U258" s="282">
        <v>371</v>
      </c>
      <c r="V258" s="1">
        <f t="shared" si="266"/>
        <v>0</v>
      </c>
      <c r="W258" s="77">
        <v>371</v>
      </c>
      <c r="X258" s="1">
        <f t="shared" si="287"/>
        <v>0</v>
      </c>
      <c r="Y258" s="265">
        <v>371</v>
      </c>
      <c r="Z258" s="1">
        <f t="shared" si="246"/>
        <v>0</v>
      </c>
      <c r="AA258" s="234">
        <v>371</v>
      </c>
      <c r="AB258" s="1">
        <f t="shared" si="247"/>
        <v>0</v>
      </c>
      <c r="AC258" s="227">
        <v>371</v>
      </c>
      <c r="AD258" s="1">
        <f t="shared" si="248"/>
        <v>0</v>
      </c>
      <c r="AE258" s="63">
        <v>371</v>
      </c>
      <c r="AF258" s="1">
        <f t="shared" si="276"/>
        <v>2</v>
      </c>
      <c r="AG258" s="206">
        <v>369</v>
      </c>
      <c r="AH258" s="1">
        <f t="shared" si="277"/>
        <v>1</v>
      </c>
      <c r="AI258" s="63">
        <v>368</v>
      </c>
      <c r="AJ258" s="1">
        <f t="shared" si="278"/>
        <v>0</v>
      </c>
      <c r="AK258" s="63">
        <v>368</v>
      </c>
      <c r="AL258" s="1">
        <f t="shared" si="243"/>
        <v>1</v>
      </c>
      <c r="AM258" s="63">
        <v>367</v>
      </c>
      <c r="AN258" s="1">
        <f t="shared" si="237"/>
        <v>0</v>
      </c>
      <c r="AO258" s="63">
        <v>367</v>
      </c>
      <c r="AP258" s="1">
        <f t="shared" si="285"/>
        <v>0</v>
      </c>
      <c r="AQ258" s="63">
        <v>367</v>
      </c>
      <c r="AR258" s="1">
        <f t="shared" si="269"/>
        <v>0</v>
      </c>
      <c r="AS258" s="63">
        <v>367</v>
      </c>
      <c r="AT258" s="1">
        <f t="shared" si="270"/>
        <v>1</v>
      </c>
      <c r="AU258" s="63">
        <v>366</v>
      </c>
      <c r="AV258" s="1">
        <f t="shared" si="289"/>
        <v>0</v>
      </c>
      <c r="AW258" s="94">
        <v>366</v>
      </c>
      <c r="AX258" s="1">
        <f t="shared" si="253"/>
        <v>0</v>
      </c>
      <c r="AY258" s="63">
        <v>366</v>
      </c>
      <c r="AZ258" s="1">
        <f t="shared" si="254"/>
        <v>0</v>
      </c>
      <c r="BA258" s="63">
        <v>366</v>
      </c>
      <c r="BB258" s="1">
        <f t="shared" si="272"/>
        <v>0</v>
      </c>
      <c r="BC258" s="77">
        <v>366</v>
      </c>
      <c r="BD258" s="1">
        <f t="shared" si="272"/>
        <v>1</v>
      </c>
      <c r="BE258" s="63">
        <v>365</v>
      </c>
      <c r="BF258" s="1">
        <f t="shared" si="272"/>
        <v>0</v>
      </c>
      <c r="BG258" s="1">
        <v>365</v>
      </c>
      <c r="BH258" s="1">
        <f t="shared" si="240"/>
        <v>0</v>
      </c>
      <c r="BI258" s="10">
        <v>365</v>
      </c>
      <c r="BJ258" s="1">
        <f t="shared" si="242"/>
        <v>0</v>
      </c>
      <c r="BK258" s="10">
        <v>365</v>
      </c>
      <c r="BL258" s="1">
        <f t="shared" si="244"/>
        <v>0</v>
      </c>
      <c r="BM258" s="10">
        <v>365</v>
      </c>
      <c r="BN258" s="1">
        <f t="shared" si="249"/>
        <v>0</v>
      </c>
      <c r="BO258" s="10">
        <v>365</v>
      </c>
      <c r="BP258" s="1">
        <f t="shared" si="249"/>
        <v>0</v>
      </c>
      <c r="BQ258" s="10">
        <v>365</v>
      </c>
      <c r="BR258" s="1">
        <f t="shared" si="268"/>
        <v>1</v>
      </c>
      <c r="BS258" s="10">
        <v>364</v>
      </c>
      <c r="BT258" s="1">
        <f t="shared" si="256"/>
        <v>0</v>
      </c>
      <c r="BU258" s="10">
        <v>364</v>
      </c>
      <c r="BV258" s="1">
        <f t="shared" si="256"/>
        <v>0</v>
      </c>
      <c r="BW258" s="1">
        <v>364</v>
      </c>
      <c r="BX258" s="3">
        <v>364</v>
      </c>
      <c r="BY258" s="3">
        <v>363</v>
      </c>
      <c r="BZ258" s="7"/>
      <c r="CA258" s="5">
        <f t="shared" si="288"/>
        <v>1</v>
      </c>
      <c r="CB258" s="2"/>
      <c r="CC258" s="2"/>
      <c r="CE258" t="s">
        <v>651</v>
      </c>
      <c r="CF258" s="1" t="s">
        <v>652</v>
      </c>
    </row>
    <row r="259" spans="1:84">
      <c r="A259" s="60">
        <f>(X259+Z259+AB259+AD259+AF259+AH259+AJ259+AL259+AN259+AP259+AR259+AT259+AV259+AX259+AZ259+BB259+BD259+BF259+BH259+BJ259+BL259+BN259+BP259+BR259+BT259+BV259)/((25*3)+1.5)</f>
        <v>0.66666666666666663</v>
      </c>
      <c r="B259" s="1" t="s">
        <v>900</v>
      </c>
      <c r="C259" s="1" t="s">
        <v>97</v>
      </c>
      <c r="D259" s="159">
        <v>36025</v>
      </c>
      <c r="E259" s="141"/>
      <c r="F259" s="158">
        <f t="shared" si="292"/>
        <v>7257</v>
      </c>
      <c r="H259" s="10" t="s">
        <v>1006</v>
      </c>
      <c r="I259" s="1">
        <v>1</v>
      </c>
      <c r="J259" s="1" t="s">
        <v>263</v>
      </c>
      <c r="K259" s="315">
        <v>124</v>
      </c>
      <c r="L259" s="1">
        <f t="shared" si="261"/>
        <v>1</v>
      </c>
      <c r="M259" s="311">
        <v>123</v>
      </c>
      <c r="N259" s="1">
        <f t="shared" si="262"/>
        <v>0</v>
      </c>
      <c r="O259" s="308">
        <v>123</v>
      </c>
      <c r="P259" s="1">
        <f t="shared" si="281"/>
        <v>3</v>
      </c>
      <c r="Q259" s="301">
        <v>120</v>
      </c>
      <c r="R259" s="1">
        <f t="shared" si="264"/>
        <v>5</v>
      </c>
      <c r="S259" s="290">
        <v>115</v>
      </c>
      <c r="T259" s="1">
        <f t="shared" si="265"/>
        <v>0</v>
      </c>
      <c r="U259" s="282">
        <v>115</v>
      </c>
      <c r="V259" s="1">
        <f t="shared" si="266"/>
        <v>3</v>
      </c>
      <c r="W259" s="77">
        <v>112</v>
      </c>
      <c r="X259" s="1">
        <f t="shared" si="287"/>
        <v>1</v>
      </c>
      <c r="Y259" s="265">
        <v>111</v>
      </c>
      <c r="Z259" s="1">
        <f t="shared" si="246"/>
        <v>4</v>
      </c>
      <c r="AA259" s="234">
        <v>107</v>
      </c>
      <c r="AB259" s="1">
        <f t="shared" si="247"/>
        <v>3</v>
      </c>
      <c r="AC259" s="227">
        <v>104</v>
      </c>
      <c r="AD259" s="1">
        <f t="shared" si="248"/>
        <v>0</v>
      </c>
      <c r="AE259" s="63">
        <v>104</v>
      </c>
      <c r="AF259" s="1">
        <f t="shared" si="276"/>
        <v>0</v>
      </c>
      <c r="AG259" s="206">
        <v>104</v>
      </c>
      <c r="AH259" s="1">
        <f t="shared" si="277"/>
        <v>2</v>
      </c>
      <c r="AI259" s="63">
        <v>102</v>
      </c>
      <c r="AJ259" s="1">
        <f t="shared" si="278"/>
        <v>0</v>
      </c>
      <c r="AK259" s="63">
        <v>102</v>
      </c>
      <c r="AL259" s="1">
        <f t="shared" si="243"/>
        <v>0</v>
      </c>
      <c r="AM259" s="63">
        <v>102</v>
      </c>
      <c r="AN259" s="1">
        <f t="shared" ref="AN259:AN277" si="293">AM259-AO259</f>
        <v>14</v>
      </c>
      <c r="AO259" s="63">
        <v>88</v>
      </c>
      <c r="AP259" s="1">
        <f t="shared" si="285"/>
        <v>2</v>
      </c>
      <c r="AQ259" s="63">
        <v>86</v>
      </c>
      <c r="AR259" s="1">
        <f t="shared" si="269"/>
        <v>1</v>
      </c>
      <c r="AS259" s="63">
        <v>85</v>
      </c>
      <c r="AT259" s="1">
        <f t="shared" si="270"/>
        <v>0</v>
      </c>
      <c r="AU259" s="63">
        <v>85</v>
      </c>
      <c r="AV259" s="1">
        <f t="shared" si="289"/>
        <v>0</v>
      </c>
      <c r="AW259" s="94">
        <v>85</v>
      </c>
      <c r="AX259" s="1">
        <f t="shared" si="253"/>
        <v>2</v>
      </c>
      <c r="AY259" s="63">
        <v>83</v>
      </c>
      <c r="AZ259" s="1">
        <f t="shared" si="254"/>
        <v>2</v>
      </c>
      <c r="BA259" s="63">
        <v>81</v>
      </c>
      <c r="BB259" s="1">
        <f t="shared" si="272"/>
        <v>0</v>
      </c>
      <c r="BC259" s="77">
        <v>81</v>
      </c>
      <c r="BD259" s="1">
        <f t="shared" si="272"/>
        <v>1</v>
      </c>
      <c r="BE259" s="63">
        <v>80</v>
      </c>
      <c r="BF259" s="1">
        <f t="shared" si="272"/>
        <v>3</v>
      </c>
      <c r="BG259" s="1">
        <v>77</v>
      </c>
      <c r="BH259" s="1">
        <f t="shared" si="240"/>
        <v>0</v>
      </c>
      <c r="BI259" s="10">
        <v>77</v>
      </c>
      <c r="BJ259" s="1">
        <f t="shared" si="242"/>
        <v>1</v>
      </c>
      <c r="BK259" s="10">
        <v>76</v>
      </c>
      <c r="BL259" s="1">
        <f t="shared" si="244"/>
        <v>0</v>
      </c>
      <c r="BM259" s="10">
        <v>76</v>
      </c>
      <c r="BN259" s="1">
        <f t="shared" si="249"/>
        <v>1</v>
      </c>
      <c r="BO259" s="10">
        <v>75</v>
      </c>
      <c r="BP259" s="1">
        <f t="shared" si="249"/>
        <v>3</v>
      </c>
      <c r="BQ259" s="10">
        <v>72</v>
      </c>
      <c r="BR259" s="1">
        <f t="shared" si="268"/>
        <v>8</v>
      </c>
      <c r="BS259" s="10">
        <v>64</v>
      </c>
      <c r="BT259" s="1">
        <f t="shared" si="256"/>
        <v>0</v>
      </c>
      <c r="BU259" s="10">
        <v>64</v>
      </c>
      <c r="BV259" s="1">
        <f t="shared" si="256"/>
        <v>3</v>
      </c>
      <c r="BW259" s="1">
        <v>61</v>
      </c>
      <c r="BX259" s="3">
        <v>64</v>
      </c>
      <c r="BY259" s="3">
        <v>64</v>
      </c>
      <c r="BZ259" s="7"/>
      <c r="CA259" s="5">
        <f t="shared" si="288"/>
        <v>0</v>
      </c>
      <c r="CB259" s="2"/>
      <c r="CC259" s="2"/>
      <c r="CE259" t="s">
        <v>653</v>
      </c>
      <c r="CF259" s="1" t="s">
        <v>654</v>
      </c>
    </row>
    <row r="260" spans="1:84">
      <c r="B260" s="1" t="s">
        <v>901</v>
      </c>
      <c r="C260" s="1" t="s">
        <v>100</v>
      </c>
      <c r="D260" s="166">
        <v>35976</v>
      </c>
      <c r="E260" s="166">
        <v>39789</v>
      </c>
      <c r="F260" s="165">
        <f>E260-D260</f>
        <v>3813</v>
      </c>
      <c r="H260" s="87" t="s">
        <v>1007</v>
      </c>
      <c r="I260" s="8">
        <v>0</v>
      </c>
      <c r="J260" s="8" t="s">
        <v>182</v>
      </c>
      <c r="K260" s="315">
        <v>302</v>
      </c>
      <c r="L260" s="1">
        <f t="shared" si="261"/>
        <v>0</v>
      </c>
      <c r="M260" s="311">
        <v>302</v>
      </c>
      <c r="N260" s="1">
        <f t="shared" si="262"/>
        <v>0</v>
      </c>
      <c r="O260" s="308">
        <v>302</v>
      </c>
      <c r="P260" s="1">
        <f t="shared" si="281"/>
        <v>0</v>
      </c>
      <c r="Q260" s="301">
        <v>302</v>
      </c>
      <c r="R260" s="1">
        <f t="shared" si="264"/>
        <v>0</v>
      </c>
      <c r="S260" s="290">
        <v>302</v>
      </c>
      <c r="T260" s="1">
        <f t="shared" si="265"/>
        <v>0</v>
      </c>
      <c r="U260" s="282">
        <v>302</v>
      </c>
      <c r="V260" s="1">
        <f t="shared" si="266"/>
        <v>0</v>
      </c>
      <c r="W260" s="77">
        <v>302</v>
      </c>
      <c r="X260" s="1">
        <f t="shared" si="287"/>
        <v>0</v>
      </c>
      <c r="Y260" s="265">
        <v>302</v>
      </c>
      <c r="Z260" s="1">
        <f t="shared" si="246"/>
        <v>0</v>
      </c>
      <c r="AA260" s="234">
        <v>302</v>
      </c>
      <c r="AB260" s="1">
        <f t="shared" si="247"/>
        <v>0</v>
      </c>
      <c r="AC260" s="227">
        <v>302</v>
      </c>
      <c r="AD260" s="1">
        <f t="shared" si="248"/>
        <v>-1</v>
      </c>
      <c r="AE260" s="63">
        <v>303</v>
      </c>
      <c r="AF260" s="1">
        <f t="shared" si="276"/>
        <v>0</v>
      </c>
      <c r="AG260" s="206">
        <v>303</v>
      </c>
      <c r="AH260" s="1">
        <f t="shared" si="277"/>
        <v>0</v>
      </c>
      <c r="AI260" s="63">
        <v>303</v>
      </c>
      <c r="AJ260" s="1">
        <f t="shared" si="278"/>
        <v>0</v>
      </c>
      <c r="AK260" s="63">
        <v>303</v>
      </c>
      <c r="AL260" s="1">
        <f t="shared" si="243"/>
        <v>0</v>
      </c>
      <c r="AM260" s="63">
        <v>303</v>
      </c>
      <c r="AN260" s="1">
        <f t="shared" si="293"/>
        <v>0</v>
      </c>
      <c r="AO260" s="63">
        <v>303</v>
      </c>
      <c r="AP260" s="1">
        <f t="shared" si="285"/>
        <v>2</v>
      </c>
      <c r="AQ260" s="63">
        <v>301</v>
      </c>
      <c r="AR260" s="1">
        <f t="shared" si="269"/>
        <v>0</v>
      </c>
      <c r="AS260" s="63">
        <v>301</v>
      </c>
      <c r="AT260" s="1">
        <f t="shared" si="270"/>
        <v>0</v>
      </c>
      <c r="AU260" s="63">
        <v>301</v>
      </c>
      <c r="AV260" s="1">
        <f t="shared" si="289"/>
        <v>0</v>
      </c>
      <c r="AW260" s="94">
        <v>301</v>
      </c>
      <c r="AX260" s="1">
        <f t="shared" si="253"/>
        <v>0</v>
      </c>
      <c r="AY260" s="63">
        <v>301</v>
      </c>
      <c r="AZ260" s="1">
        <f t="shared" si="254"/>
        <v>0</v>
      </c>
      <c r="BA260" s="63">
        <v>301</v>
      </c>
      <c r="BB260" s="1">
        <f t="shared" si="272"/>
        <v>-1</v>
      </c>
      <c r="BC260" s="77">
        <v>302</v>
      </c>
      <c r="BD260" s="1">
        <f t="shared" si="272"/>
        <v>0</v>
      </c>
      <c r="BE260" s="63">
        <v>302</v>
      </c>
      <c r="BF260" s="1">
        <f t="shared" si="272"/>
        <v>0</v>
      </c>
      <c r="BG260" s="1">
        <v>302</v>
      </c>
      <c r="BH260" s="1">
        <f t="shared" si="240"/>
        <v>1</v>
      </c>
      <c r="BI260" s="10">
        <v>301</v>
      </c>
      <c r="BJ260" s="1">
        <f t="shared" si="242"/>
        <v>0</v>
      </c>
      <c r="BK260" s="10">
        <v>301</v>
      </c>
      <c r="BL260" s="1">
        <f t="shared" si="244"/>
        <v>0</v>
      </c>
      <c r="BM260" s="10">
        <v>301</v>
      </c>
      <c r="BN260" s="1">
        <f t="shared" si="249"/>
        <v>1</v>
      </c>
      <c r="BO260" s="10">
        <v>300</v>
      </c>
      <c r="BP260" s="1">
        <f t="shared" si="249"/>
        <v>1</v>
      </c>
      <c r="BQ260" s="10">
        <v>299</v>
      </c>
      <c r="BR260" s="1">
        <f t="shared" si="268"/>
        <v>0</v>
      </c>
      <c r="BS260" s="10">
        <v>299</v>
      </c>
      <c r="BT260" s="1">
        <f t="shared" si="256"/>
        <v>0</v>
      </c>
      <c r="BU260" s="10">
        <v>299</v>
      </c>
      <c r="BV260" s="1">
        <f t="shared" si="256"/>
        <v>0</v>
      </c>
      <c r="BW260" s="1">
        <v>299</v>
      </c>
      <c r="BX260" s="3">
        <v>304</v>
      </c>
      <c r="BY260" s="3">
        <v>296</v>
      </c>
      <c r="BZ260" s="7"/>
      <c r="CA260" s="5">
        <f t="shared" si="288"/>
        <v>8</v>
      </c>
      <c r="CB260" s="2"/>
      <c r="CC260" s="2"/>
      <c r="CE260" t="s">
        <v>655</v>
      </c>
      <c r="CF260" s="1" t="s">
        <v>656</v>
      </c>
    </row>
    <row r="261" spans="1:84">
      <c r="A261" s="60">
        <f>(X261+Z261+AB261+AD261+AF261+AH261+AJ261+AL261+AN261+AP261+AR261+AT261+AV261+AX261+AZ261+BB261+BD261+BF261+BH261+BJ261+BL261+BN261+BP261+BR261+BT261+BV261)/((25*3)+1.5)</f>
        <v>2.6666666666666665</v>
      </c>
      <c r="B261" s="1" t="s">
        <v>902</v>
      </c>
      <c r="C261" s="1" t="s">
        <v>96</v>
      </c>
      <c r="D261" s="159">
        <v>34711</v>
      </c>
      <c r="E261" s="141"/>
      <c r="F261" s="158">
        <f t="shared" si="292"/>
        <v>8571</v>
      </c>
      <c r="H261" s="138" t="s">
        <v>1007</v>
      </c>
      <c r="I261" s="1">
        <v>1</v>
      </c>
      <c r="J261" s="1" t="s">
        <v>161</v>
      </c>
      <c r="K261" s="315">
        <v>615</v>
      </c>
      <c r="L261" s="1">
        <f t="shared" si="261"/>
        <v>7</v>
      </c>
      <c r="M261" s="311">
        <v>608</v>
      </c>
      <c r="N261" s="1">
        <f t="shared" si="262"/>
        <v>4</v>
      </c>
      <c r="O261" s="308">
        <v>604</v>
      </c>
      <c r="P261" s="1">
        <f t="shared" si="281"/>
        <v>2</v>
      </c>
      <c r="Q261" s="301">
        <v>602</v>
      </c>
      <c r="R261" s="1">
        <f t="shared" si="264"/>
        <v>7</v>
      </c>
      <c r="S261" s="290">
        <v>595</v>
      </c>
      <c r="T261" s="1">
        <f t="shared" si="265"/>
        <v>11</v>
      </c>
      <c r="U261" s="282">
        <v>584</v>
      </c>
      <c r="V261" s="1">
        <f t="shared" si="266"/>
        <v>10</v>
      </c>
      <c r="W261" s="77">
        <v>574</v>
      </c>
      <c r="X261" s="1">
        <f t="shared" si="287"/>
        <v>3</v>
      </c>
      <c r="Y261" s="265">
        <v>571</v>
      </c>
      <c r="Z261" s="1">
        <f t="shared" si="246"/>
        <v>7</v>
      </c>
      <c r="AA261" s="234">
        <v>564</v>
      </c>
      <c r="AB261" s="1">
        <f t="shared" si="247"/>
        <v>8</v>
      </c>
      <c r="AC261" s="227">
        <v>556</v>
      </c>
      <c r="AD261" s="1">
        <f t="shared" si="248"/>
        <v>6</v>
      </c>
      <c r="AE261" s="63">
        <v>550</v>
      </c>
      <c r="AF261" s="1">
        <f t="shared" si="276"/>
        <v>2</v>
      </c>
      <c r="AG261" s="206">
        <v>548</v>
      </c>
      <c r="AH261" s="1">
        <f t="shared" si="277"/>
        <v>5</v>
      </c>
      <c r="AI261" s="63">
        <v>543</v>
      </c>
      <c r="AJ261" s="1">
        <f t="shared" si="278"/>
        <v>8</v>
      </c>
      <c r="AK261" s="63">
        <v>535</v>
      </c>
      <c r="AL261" s="1">
        <f t="shared" si="243"/>
        <v>15</v>
      </c>
      <c r="AM261" s="63">
        <v>520</v>
      </c>
      <c r="AN261" s="1">
        <f t="shared" si="293"/>
        <v>7</v>
      </c>
      <c r="AO261" s="63">
        <v>513</v>
      </c>
      <c r="AP261" s="1">
        <f t="shared" si="285"/>
        <v>7</v>
      </c>
      <c r="AQ261" s="63">
        <v>506</v>
      </c>
      <c r="AR261" s="1">
        <f t="shared" si="269"/>
        <v>11</v>
      </c>
      <c r="AS261" s="63">
        <v>495</v>
      </c>
      <c r="AT261" s="1">
        <f t="shared" si="270"/>
        <v>10</v>
      </c>
      <c r="AU261" s="63">
        <v>485</v>
      </c>
      <c r="AV261" s="1">
        <f t="shared" si="289"/>
        <v>17</v>
      </c>
      <c r="AW261" s="94">
        <v>468</v>
      </c>
      <c r="AX261" s="1">
        <f t="shared" si="253"/>
        <v>7</v>
      </c>
      <c r="AY261" s="63">
        <v>461</v>
      </c>
      <c r="AZ261" s="1">
        <f t="shared" si="254"/>
        <v>9</v>
      </c>
      <c r="BA261" s="63">
        <v>452</v>
      </c>
      <c r="BB261" s="1">
        <f t="shared" si="272"/>
        <v>10</v>
      </c>
      <c r="BC261" s="77">
        <v>442</v>
      </c>
      <c r="BD261" s="1">
        <f t="shared" si="272"/>
        <v>8</v>
      </c>
      <c r="BE261" s="63">
        <v>434</v>
      </c>
      <c r="BF261" s="1">
        <f t="shared" si="272"/>
        <v>4</v>
      </c>
      <c r="BG261" s="1">
        <v>430</v>
      </c>
      <c r="BH261" s="1">
        <f t="shared" si="240"/>
        <v>6</v>
      </c>
      <c r="BI261" s="10">
        <v>424</v>
      </c>
      <c r="BJ261" s="1">
        <f t="shared" si="242"/>
        <v>11</v>
      </c>
      <c r="BK261" s="10">
        <v>413</v>
      </c>
      <c r="BL261" s="1">
        <f t="shared" si="244"/>
        <v>7</v>
      </c>
      <c r="BM261" s="10">
        <v>406</v>
      </c>
      <c r="BN261" s="1">
        <f t="shared" si="249"/>
        <v>3</v>
      </c>
      <c r="BO261" s="10">
        <v>403</v>
      </c>
      <c r="BP261" s="1">
        <f t="shared" si="249"/>
        <v>9</v>
      </c>
      <c r="BQ261" s="10">
        <v>394</v>
      </c>
      <c r="BR261" s="1">
        <f t="shared" si="268"/>
        <v>12</v>
      </c>
      <c r="BS261" s="10">
        <v>382</v>
      </c>
      <c r="BT261" s="1">
        <f t="shared" si="256"/>
        <v>9</v>
      </c>
      <c r="BU261" s="10">
        <v>373</v>
      </c>
      <c r="BV261" s="1">
        <f t="shared" si="256"/>
        <v>3</v>
      </c>
      <c r="BW261" s="1">
        <v>370</v>
      </c>
      <c r="BX261" s="3">
        <v>379</v>
      </c>
      <c r="BY261" s="3">
        <v>366</v>
      </c>
      <c r="BZ261" s="7"/>
      <c r="CA261" s="5">
        <f t="shared" si="288"/>
        <v>13</v>
      </c>
      <c r="CB261" s="2"/>
      <c r="CC261" s="2"/>
      <c r="CE261" t="s">
        <v>657</v>
      </c>
      <c r="CF261" s="1" t="s">
        <v>658</v>
      </c>
    </row>
    <row r="262" spans="1:84">
      <c r="B262" s="1" t="s">
        <v>903</v>
      </c>
      <c r="C262" s="1" t="s">
        <v>100</v>
      </c>
      <c r="D262" s="166">
        <v>36004</v>
      </c>
      <c r="E262" s="166">
        <v>43100</v>
      </c>
      <c r="F262" s="165">
        <f t="shared" si="292"/>
        <v>7278</v>
      </c>
      <c r="H262" s="87" t="s">
        <v>1007</v>
      </c>
      <c r="I262" s="87">
        <v>0</v>
      </c>
      <c r="J262" s="87" t="s">
        <v>129</v>
      </c>
      <c r="K262" s="315">
        <v>867</v>
      </c>
      <c r="L262" s="1">
        <f t="shared" si="261"/>
        <v>0</v>
      </c>
      <c r="M262" s="311">
        <v>867</v>
      </c>
      <c r="N262" s="1">
        <f t="shared" si="262"/>
        <v>1</v>
      </c>
      <c r="O262" s="308">
        <v>866</v>
      </c>
      <c r="P262" s="1">
        <f t="shared" si="281"/>
        <v>3</v>
      </c>
      <c r="Q262" s="301">
        <v>863</v>
      </c>
      <c r="R262" s="1">
        <f t="shared" si="264"/>
        <v>12</v>
      </c>
      <c r="S262" s="290">
        <v>851</v>
      </c>
      <c r="T262" s="1">
        <f t="shared" si="265"/>
        <v>8</v>
      </c>
      <c r="U262" s="282">
        <v>843</v>
      </c>
      <c r="V262" s="1">
        <f t="shared" si="266"/>
        <v>5</v>
      </c>
      <c r="W262" s="77">
        <v>838</v>
      </c>
      <c r="X262" s="1">
        <f t="shared" si="287"/>
        <v>1</v>
      </c>
      <c r="Y262" s="265">
        <v>837</v>
      </c>
      <c r="Z262" s="1">
        <f t="shared" si="246"/>
        <v>8</v>
      </c>
      <c r="AA262" s="234">
        <v>829</v>
      </c>
      <c r="AB262" s="1">
        <f t="shared" si="247"/>
        <v>11</v>
      </c>
      <c r="AC262" s="227">
        <v>818</v>
      </c>
      <c r="AD262" s="1">
        <f t="shared" si="248"/>
        <v>10</v>
      </c>
      <c r="AE262" s="63">
        <v>808</v>
      </c>
      <c r="AF262" s="1">
        <f t="shared" si="276"/>
        <v>2</v>
      </c>
      <c r="AG262" s="206">
        <v>806</v>
      </c>
      <c r="AH262" s="1">
        <f t="shared" si="277"/>
        <v>5</v>
      </c>
      <c r="AI262" s="63">
        <v>801</v>
      </c>
      <c r="AJ262" s="1">
        <f t="shared" si="278"/>
        <v>18</v>
      </c>
      <c r="AK262" s="63">
        <v>783</v>
      </c>
      <c r="AL262" s="1">
        <f t="shared" si="243"/>
        <v>15</v>
      </c>
      <c r="AM262" s="63">
        <v>768</v>
      </c>
      <c r="AN262" s="1">
        <f t="shared" si="293"/>
        <v>3</v>
      </c>
      <c r="AO262" s="63">
        <v>765</v>
      </c>
      <c r="AP262" s="1">
        <f t="shared" si="285"/>
        <v>4</v>
      </c>
      <c r="AQ262" s="63">
        <v>761</v>
      </c>
      <c r="AR262" s="1">
        <f t="shared" si="269"/>
        <v>17</v>
      </c>
      <c r="AS262" s="63">
        <v>744</v>
      </c>
      <c r="AT262" s="1">
        <f t="shared" si="270"/>
        <v>9</v>
      </c>
      <c r="AU262" s="63">
        <v>735</v>
      </c>
      <c r="AV262" s="1">
        <f t="shared" si="289"/>
        <v>8</v>
      </c>
      <c r="AW262" s="94">
        <v>727</v>
      </c>
      <c r="AX262" s="1">
        <f t="shared" si="253"/>
        <v>9</v>
      </c>
      <c r="AY262" s="63">
        <v>718</v>
      </c>
      <c r="AZ262" s="1">
        <f t="shared" si="254"/>
        <v>11</v>
      </c>
      <c r="BA262" s="63">
        <v>707</v>
      </c>
      <c r="BB262" s="1">
        <f t="shared" si="272"/>
        <v>9</v>
      </c>
      <c r="BC262" s="77">
        <v>698</v>
      </c>
      <c r="BD262" s="1">
        <f t="shared" si="272"/>
        <v>8</v>
      </c>
      <c r="BE262" s="63">
        <v>690</v>
      </c>
      <c r="BF262" s="1">
        <f t="shared" si="272"/>
        <v>7</v>
      </c>
      <c r="BG262" s="1">
        <v>683</v>
      </c>
      <c r="BH262" s="1">
        <f t="shared" si="240"/>
        <v>15</v>
      </c>
      <c r="BI262" s="10">
        <v>668</v>
      </c>
      <c r="BJ262" s="1">
        <f t="shared" si="242"/>
        <v>5</v>
      </c>
      <c r="BK262" s="10">
        <v>663</v>
      </c>
      <c r="BL262" s="1">
        <f t="shared" si="244"/>
        <v>8</v>
      </c>
      <c r="BM262" s="10">
        <v>655</v>
      </c>
      <c r="BN262" s="1">
        <f t="shared" si="249"/>
        <v>9</v>
      </c>
      <c r="BO262" s="10">
        <v>646</v>
      </c>
      <c r="BP262" s="1">
        <f t="shared" si="249"/>
        <v>17</v>
      </c>
      <c r="BQ262" s="10">
        <v>629</v>
      </c>
      <c r="BR262" s="1">
        <f t="shared" si="268"/>
        <v>15</v>
      </c>
      <c r="BS262" s="10">
        <v>614</v>
      </c>
      <c r="BT262" s="1">
        <f t="shared" si="256"/>
        <v>9</v>
      </c>
      <c r="BU262" s="10">
        <v>605</v>
      </c>
      <c r="BV262" s="1">
        <f t="shared" si="256"/>
        <v>3</v>
      </c>
      <c r="BW262" s="1">
        <v>602</v>
      </c>
      <c r="BX262" s="3">
        <v>602</v>
      </c>
      <c r="BY262" s="3">
        <v>602</v>
      </c>
      <c r="BZ262" s="7"/>
      <c r="CA262" s="5">
        <f t="shared" si="288"/>
        <v>0</v>
      </c>
      <c r="CB262" s="2"/>
      <c r="CC262" s="2"/>
      <c r="CE262" t="s">
        <v>659</v>
      </c>
      <c r="CF262" s="1" t="s">
        <v>660</v>
      </c>
    </row>
    <row r="263" spans="1:84">
      <c r="A263" s="60">
        <f>(X263+Z263+AB263+AD263+AF263+AH263+AJ263+AL263+AN263+AP263+AR263+AT263+AV263+AX263+AZ263+BB263+BD263+BF263+BH263+BJ263+BL263+BN263+BP263+BR263+BT263+BV263)/((25*3)+1.5)</f>
        <v>2.0392156862745097</v>
      </c>
      <c r="B263" s="1" t="s">
        <v>904</v>
      </c>
      <c r="C263" s="1" t="s">
        <v>96</v>
      </c>
      <c r="D263" s="159">
        <v>39386</v>
      </c>
      <c r="E263" s="141"/>
      <c r="F263" s="158">
        <f t="shared" si="292"/>
        <v>3896</v>
      </c>
      <c r="H263" s="138" t="s">
        <v>1007</v>
      </c>
      <c r="I263" s="1">
        <v>1</v>
      </c>
      <c r="J263" s="1" t="s">
        <v>239</v>
      </c>
      <c r="K263" s="315">
        <v>288</v>
      </c>
      <c r="L263" s="1">
        <f t="shared" si="261"/>
        <v>2</v>
      </c>
      <c r="M263" s="311">
        <v>286</v>
      </c>
      <c r="N263" s="1">
        <f t="shared" si="262"/>
        <v>2</v>
      </c>
      <c r="O263" s="308">
        <v>284</v>
      </c>
      <c r="P263" s="1">
        <f t="shared" si="281"/>
        <v>2</v>
      </c>
      <c r="Q263" s="301">
        <v>282</v>
      </c>
      <c r="R263" s="1">
        <f t="shared" si="264"/>
        <v>14</v>
      </c>
      <c r="S263" s="290">
        <v>268</v>
      </c>
      <c r="T263" s="1">
        <f t="shared" si="265"/>
        <v>7</v>
      </c>
      <c r="U263" s="282">
        <v>261</v>
      </c>
      <c r="V263" s="1">
        <f t="shared" si="266"/>
        <v>5</v>
      </c>
      <c r="W263" s="77">
        <v>256</v>
      </c>
      <c r="X263" s="1">
        <f t="shared" si="287"/>
        <v>1</v>
      </c>
      <c r="Y263" s="265">
        <v>255</v>
      </c>
      <c r="Z263" s="1">
        <f t="shared" si="246"/>
        <v>6</v>
      </c>
      <c r="AA263" s="234">
        <v>249</v>
      </c>
      <c r="AB263" s="1">
        <f t="shared" si="247"/>
        <v>7</v>
      </c>
      <c r="AC263" s="227">
        <v>242</v>
      </c>
      <c r="AD263" s="1">
        <f t="shared" si="248"/>
        <v>8</v>
      </c>
      <c r="AE263" s="63">
        <v>234</v>
      </c>
      <c r="AF263" s="1">
        <f t="shared" si="276"/>
        <v>2</v>
      </c>
      <c r="AG263" s="206">
        <v>232</v>
      </c>
      <c r="AH263" s="1">
        <f t="shared" si="277"/>
        <v>7</v>
      </c>
      <c r="AI263" s="63">
        <v>225</v>
      </c>
      <c r="AJ263" s="1">
        <f t="shared" si="278"/>
        <v>11</v>
      </c>
      <c r="AK263" s="63">
        <v>214</v>
      </c>
      <c r="AL263" s="1">
        <f t="shared" si="243"/>
        <v>9</v>
      </c>
      <c r="AM263" s="63">
        <v>205</v>
      </c>
      <c r="AN263" s="1">
        <f t="shared" si="293"/>
        <v>5</v>
      </c>
      <c r="AO263" s="63">
        <v>200</v>
      </c>
      <c r="AP263" s="1">
        <f t="shared" si="285"/>
        <v>6</v>
      </c>
      <c r="AQ263" s="63">
        <v>194</v>
      </c>
      <c r="AR263" s="1">
        <f t="shared" si="269"/>
        <v>7</v>
      </c>
      <c r="AS263" s="63">
        <v>187</v>
      </c>
      <c r="AT263" s="1">
        <f t="shared" si="270"/>
        <v>8</v>
      </c>
      <c r="AU263" s="63">
        <v>179</v>
      </c>
      <c r="AV263" s="1">
        <f t="shared" si="289"/>
        <v>4</v>
      </c>
      <c r="AW263" s="94">
        <v>175</v>
      </c>
      <c r="AX263" s="1">
        <f t="shared" si="253"/>
        <v>4</v>
      </c>
      <c r="AY263" s="63">
        <v>171</v>
      </c>
      <c r="AZ263" s="1">
        <f t="shared" si="254"/>
        <v>4</v>
      </c>
      <c r="BA263" s="63">
        <v>167</v>
      </c>
      <c r="BB263" s="1">
        <f t="shared" si="272"/>
        <v>6</v>
      </c>
      <c r="BC263" s="77">
        <v>161</v>
      </c>
      <c r="BD263" s="1">
        <f t="shared" si="272"/>
        <v>7</v>
      </c>
      <c r="BE263" s="63">
        <v>154</v>
      </c>
      <c r="BF263" s="1">
        <f t="shared" si="272"/>
        <v>9</v>
      </c>
      <c r="BG263" s="1">
        <v>145</v>
      </c>
      <c r="BH263" s="1">
        <f t="shared" si="240"/>
        <v>8</v>
      </c>
      <c r="BI263" s="10">
        <v>137</v>
      </c>
      <c r="BJ263" s="1">
        <f t="shared" si="242"/>
        <v>4</v>
      </c>
      <c r="BK263" s="10">
        <v>133</v>
      </c>
      <c r="BL263" s="1">
        <f t="shared" si="244"/>
        <v>4</v>
      </c>
      <c r="BM263" s="10">
        <v>129</v>
      </c>
      <c r="BN263" s="1">
        <f t="shared" si="249"/>
        <v>6</v>
      </c>
      <c r="BO263" s="10">
        <v>123</v>
      </c>
      <c r="BP263" s="1">
        <f t="shared" si="249"/>
        <v>8</v>
      </c>
      <c r="BQ263" s="10">
        <v>115</v>
      </c>
      <c r="BR263" s="1">
        <f t="shared" si="268"/>
        <v>4</v>
      </c>
      <c r="BS263" s="10">
        <v>111</v>
      </c>
      <c r="BT263" s="1">
        <f t="shared" si="256"/>
        <v>7</v>
      </c>
      <c r="BU263" s="10">
        <v>104</v>
      </c>
      <c r="BV263" s="1">
        <f t="shared" si="256"/>
        <v>4</v>
      </c>
      <c r="BW263" s="1">
        <v>100</v>
      </c>
      <c r="BX263" s="3">
        <v>107</v>
      </c>
      <c r="BY263" s="3">
        <v>100</v>
      </c>
      <c r="BZ263" s="7"/>
      <c r="CA263" s="5">
        <f t="shared" si="288"/>
        <v>7</v>
      </c>
      <c r="CB263" s="2"/>
      <c r="CC263" s="2"/>
      <c r="CE263" t="s">
        <v>661</v>
      </c>
      <c r="CF263" s="1" t="s">
        <v>662</v>
      </c>
    </row>
    <row r="264" spans="1:84">
      <c r="A264" s="60">
        <f>(X264+Z264+AB264+AD264+AF264+AH264+AJ264+AL264+AN264+AP264+AR264+AT264+AV264+AX264+AZ264+BB264+BD264+BF264+BH264+BJ264+BL264+BN264+BP264+BR264+BT264+BV264)/((25*3)+1.5)</f>
        <v>3.3856209150326797</v>
      </c>
      <c r="B264" s="1" t="s">
        <v>905</v>
      </c>
      <c r="C264" s="1" t="s">
        <v>96</v>
      </c>
      <c r="D264" s="159">
        <v>37494</v>
      </c>
      <c r="E264" s="141"/>
      <c r="F264" s="158">
        <f>$B$1-D264</f>
        <v>5788</v>
      </c>
      <c r="H264" s="138" t="s">
        <v>1007</v>
      </c>
      <c r="I264" s="1">
        <v>1</v>
      </c>
      <c r="J264" s="1" t="s">
        <v>122</v>
      </c>
      <c r="K264" s="315">
        <v>977</v>
      </c>
      <c r="L264" s="1">
        <f t="shared" si="261"/>
        <v>5</v>
      </c>
      <c r="M264" s="311">
        <v>972</v>
      </c>
      <c r="N264" s="1">
        <f t="shared" si="262"/>
        <v>12</v>
      </c>
      <c r="O264" s="308">
        <v>960</v>
      </c>
      <c r="P264" s="1">
        <f t="shared" si="281"/>
        <v>4</v>
      </c>
      <c r="Q264" s="301">
        <v>956</v>
      </c>
      <c r="R264" s="1">
        <f t="shared" si="264"/>
        <v>19</v>
      </c>
      <c r="S264" s="290">
        <v>937</v>
      </c>
      <c r="T264" s="1">
        <f t="shared" si="265"/>
        <v>12</v>
      </c>
      <c r="U264" s="282">
        <v>925</v>
      </c>
      <c r="V264" s="1">
        <f t="shared" si="266"/>
        <v>14</v>
      </c>
      <c r="W264" s="77">
        <v>911</v>
      </c>
      <c r="X264" s="1">
        <f t="shared" si="287"/>
        <v>2</v>
      </c>
      <c r="Y264" s="265">
        <v>909</v>
      </c>
      <c r="Z264" s="1">
        <f t="shared" si="246"/>
        <v>18</v>
      </c>
      <c r="AA264" s="234">
        <v>891</v>
      </c>
      <c r="AB264" s="1">
        <f t="shared" si="247"/>
        <v>4</v>
      </c>
      <c r="AC264" s="227">
        <v>887</v>
      </c>
      <c r="AD264" s="1">
        <f t="shared" si="248"/>
        <v>11</v>
      </c>
      <c r="AE264" s="63">
        <v>876</v>
      </c>
      <c r="AF264" s="1">
        <f t="shared" si="276"/>
        <v>8</v>
      </c>
      <c r="AG264" s="206">
        <v>868</v>
      </c>
      <c r="AH264" s="1">
        <f t="shared" si="277"/>
        <v>9</v>
      </c>
      <c r="AI264" s="63">
        <v>859</v>
      </c>
      <c r="AJ264" s="1">
        <f t="shared" si="278"/>
        <v>15</v>
      </c>
      <c r="AK264" s="63">
        <v>844</v>
      </c>
      <c r="AL264" s="1">
        <f t="shared" si="243"/>
        <v>13</v>
      </c>
      <c r="AM264" s="63">
        <v>831</v>
      </c>
      <c r="AN264" s="1">
        <f t="shared" si="293"/>
        <v>7</v>
      </c>
      <c r="AO264" s="63">
        <v>824</v>
      </c>
      <c r="AP264" s="1">
        <f t="shared" si="285"/>
        <v>10</v>
      </c>
      <c r="AQ264" s="63">
        <v>814</v>
      </c>
      <c r="AR264" s="1">
        <f t="shared" si="269"/>
        <v>13</v>
      </c>
      <c r="AS264" s="63">
        <v>801</v>
      </c>
      <c r="AT264" s="1">
        <f t="shared" si="270"/>
        <v>10</v>
      </c>
      <c r="AU264" s="63">
        <v>791</v>
      </c>
      <c r="AV264" s="1">
        <f t="shared" si="289"/>
        <v>7</v>
      </c>
      <c r="AW264" s="94">
        <v>784</v>
      </c>
      <c r="AX264" s="1">
        <f t="shared" si="253"/>
        <v>7</v>
      </c>
      <c r="AY264" s="63">
        <v>777</v>
      </c>
      <c r="AZ264" s="1">
        <f t="shared" si="254"/>
        <v>13</v>
      </c>
      <c r="BA264" s="63">
        <v>764</v>
      </c>
      <c r="BB264" s="1">
        <f t="shared" si="272"/>
        <v>15</v>
      </c>
      <c r="BC264" s="77">
        <v>749</v>
      </c>
      <c r="BD264" s="1">
        <f t="shared" si="272"/>
        <v>8</v>
      </c>
      <c r="BE264" s="63">
        <v>741</v>
      </c>
      <c r="BF264" s="1">
        <f t="shared" si="272"/>
        <v>6</v>
      </c>
      <c r="BG264" s="1">
        <v>735</v>
      </c>
      <c r="BH264" s="1">
        <f t="shared" si="240"/>
        <v>16</v>
      </c>
      <c r="BI264" s="10">
        <v>719</v>
      </c>
      <c r="BJ264" s="1">
        <f t="shared" si="242"/>
        <v>10</v>
      </c>
      <c r="BK264" s="10">
        <v>709</v>
      </c>
      <c r="BL264" s="1">
        <f t="shared" si="244"/>
        <v>8</v>
      </c>
      <c r="BM264" s="10">
        <v>701</v>
      </c>
      <c r="BN264" s="1">
        <f t="shared" si="249"/>
        <v>8</v>
      </c>
      <c r="BO264" s="10">
        <v>693</v>
      </c>
      <c r="BP264" s="1">
        <f t="shared" si="249"/>
        <v>15</v>
      </c>
      <c r="BQ264" s="10">
        <v>678</v>
      </c>
      <c r="BR264" s="1">
        <f t="shared" si="268"/>
        <v>10</v>
      </c>
      <c r="BS264" s="10">
        <v>668</v>
      </c>
      <c r="BT264" s="1">
        <f t="shared" si="256"/>
        <v>11</v>
      </c>
      <c r="BU264" s="10">
        <v>657</v>
      </c>
      <c r="BV264" s="1">
        <f t="shared" si="256"/>
        <v>5</v>
      </c>
      <c r="BW264" s="1">
        <v>652</v>
      </c>
      <c r="BX264" s="3">
        <v>649</v>
      </c>
      <c r="BY264" s="3">
        <v>641</v>
      </c>
      <c r="BZ264" s="7"/>
      <c r="CA264" s="5">
        <f t="shared" si="288"/>
        <v>8</v>
      </c>
      <c r="CB264" s="2"/>
      <c r="CC264" s="2"/>
      <c r="CE264" t="s">
        <v>663</v>
      </c>
      <c r="CF264" s="1" t="s">
        <v>664</v>
      </c>
    </row>
    <row r="265" spans="1:84">
      <c r="A265" s="112">
        <f>(AL265+AN265+AP265+AR265+AT265+AV265+AX265)/((7*3))</f>
        <v>1.6190476190476191</v>
      </c>
      <c r="B265" s="1" t="s">
        <v>801</v>
      </c>
      <c r="C265" s="93" t="s">
        <v>96</v>
      </c>
      <c r="D265" s="159">
        <v>41542</v>
      </c>
      <c r="E265" s="141"/>
      <c r="F265" s="158">
        <f>$B$1-D265</f>
        <v>1740</v>
      </c>
      <c r="G265" s="92"/>
      <c r="H265" s="10" t="s">
        <v>1006</v>
      </c>
      <c r="I265" s="1">
        <v>1</v>
      </c>
      <c r="J265" s="92" t="s">
        <v>971</v>
      </c>
      <c r="K265" s="315">
        <v>77</v>
      </c>
      <c r="L265" s="1">
        <f t="shared" si="261"/>
        <v>0</v>
      </c>
      <c r="M265" s="311">
        <v>77</v>
      </c>
      <c r="N265" s="1">
        <f t="shared" si="262"/>
        <v>0</v>
      </c>
      <c r="O265" s="308">
        <v>77</v>
      </c>
      <c r="P265" s="1">
        <f t="shared" si="281"/>
        <v>0</v>
      </c>
      <c r="Q265" s="301">
        <v>77</v>
      </c>
      <c r="R265" s="1">
        <f t="shared" si="264"/>
        <v>1</v>
      </c>
      <c r="S265" s="290">
        <v>76</v>
      </c>
      <c r="T265" s="1">
        <f t="shared" si="265"/>
        <v>1</v>
      </c>
      <c r="U265" s="282">
        <v>75</v>
      </c>
      <c r="V265" s="1">
        <f t="shared" si="266"/>
        <v>8</v>
      </c>
      <c r="W265" s="77">
        <v>67</v>
      </c>
      <c r="X265" s="1">
        <f t="shared" si="287"/>
        <v>2</v>
      </c>
      <c r="Y265" s="265">
        <v>65</v>
      </c>
      <c r="Z265" s="1">
        <f t="shared" ref="Z265:Z277" si="294">Y265-AA265</f>
        <v>0</v>
      </c>
      <c r="AA265" s="234">
        <v>65</v>
      </c>
      <c r="AB265" s="1">
        <f t="shared" ref="AB265:AB277" si="295">AA265-AC265</f>
        <v>10</v>
      </c>
      <c r="AC265" s="227">
        <v>55</v>
      </c>
      <c r="AD265" s="1">
        <f t="shared" ref="AD265:AD277" si="296">AC265-AE265</f>
        <v>4</v>
      </c>
      <c r="AE265" s="63">
        <v>51</v>
      </c>
      <c r="AF265" s="1">
        <f t="shared" si="276"/>
        <v>1</v>
      </c>
      <c r="AG265" s="206">
        <v>50</v>
      </c>
      <c r="AH265" s="1">
        <f t="shared" si="277"/>
        <v>3</v>
      </c>
      <c r="AI265" s="63">
        <v>47</v>
      </c>
      <c r="AJ265" s="1">
        <f t="shared" si="278"/>
        <v>13</v>
      </c>
      <c r="AK265" s="63">
        <v>34</v>
      </c>
      <c r="AL265" s="1">
        <f t="shared" si="243"/>
        <v>0</v>
      </c>
      <c r="AM265" s="63">
        <v>34</v>
      </c>
      <c r="AN265" s="1">
        <f t="shared" si="293"/>
        <v>1</v>
      </c>
      <c r="AO265" s="63">
        <v>33</v>
      </c>
      <c r="AP265" s="1">
        <f t="shared" si="285"/>
        <v>2</v>
      </c>
      <c r="AQ265" s="63">
        <v>31</v>
      </c>
      <c r="AR265" s="1">
        <f t="shared" si="269"/>
        <v>0</v>
      </c>
      <c r="AS265" s="63">
        <v>31</v>
      </c>
      <c r="AT265" s="1">
        <f t="shared" si="270"/>
        <v>5</v>
      </c>
      <c r="AU265" s="63">
        <v>26</v>
      </c>
      <c r="AV265" s="1">
        <f t="shared" si="289"/>
        <v>6</v>
      </c>
      <c r="AW265" s="94">
        <v>20</v>
      </c>
      <c r="AX265" s="1">
        <f t="shared" si="253"/>
        <v>20</v>
      </c>
      <c r="AY265" s="88">
        <v>0</v>
      </c>
      <c r="AZ265" s="84"/>
      <c r="BA265" s="84"/>
      <c r="BB265" s="84"/>
      <c r="BC265" s="91"/>
      <c r="BD265" s="84"/>
      <c r="BE265" s="84"/>
      <c r="BF265" s="84"/>
      <c r="BG265" s="84"/>
      <c r="BH265" s="84"/>
      <c r="BI265" s="84"/>
      <c r="BJ265" s="84"/>
      <c r="BK265" s="84"/>
      <c r="BL265" s="84"/>
      <c r="BM265" s="84"/>
      <c r="BN265" s="84"/>
      <c r="BO265" s="84"/>
      <c r="BP265" s="84"/>
      <c r="BQ265" s="84"/>
      <c r="BR265" s="84"/>
      <c r="BS265" s="84"/>
      <c r="BT265" s="84"/>
      <c r="BU265" s="84"/>
      <c r="BV265" s="84"/>
      <c r="BW265" s="84"/>
      <c r="BX265" s="89"/>
      <c r="BY265" s="89"/>
      <c r="BZ265" s="7"/>
      <c r="CA265" s="5"/>
      <c r="CB265" s="2"/>
      <c r="CC265" s="2"/>
      <c r="CE265"/>
    </row>
    <row r="266" spans="1:84">
      <c r="B266" s="1" t="s">
        <v>906</v>
      </c>
      <c r="C266" s="1" t="s">
        <v>100</v>
      </c>
      <c r="D266" s="166">
        <v>42225</v>
      </c>
      <c r="E266" s="286" t="s">
        <v>1108</v>
      </c>
      <c r="F266" s="165">
        <f>$B$1-D266</f>
        <v>1057</v>
      </c>
      <c r="H266" s="287"/>
      <c r="I266" s="87">
        <v>0</v>
      </c>
      <c r="J266" s="288" t="s">
        <v>178</v>
      </c>
      <c r="K266" s="315">
        <v>328</v>
      </c>
      <c r="L266" s="1">
        <f t="shared" si="261"/>
        <v>0</v>
      </c>
      <c r="M266" s="311">
        <v>328</v>
      </c>
      <c r="N266" s="1">
        <f t="shared" si="262"/>
        <v>0</v>
      </c>
      <c r="O266" s="308">
        <v>328</v>
      </c>
      <c r="P266" s="1">
        <f t="shared" si="281"/>
        <v>0</v>
      </c>
      <c r="Q266" s="301">
        <v>328</v>
      </c>
      <c r="R266" s="1">
        <f t="shared" si="264"/>
        <v>0</v>
      </c>
      <c r="S266" s="290">
        <v>328</v>
      </c>
      <c r="T266" s="1">
        <f t="shared" si="265"/>
        <v>0</v>
      </c>
      <c r="U266" s="282">
        <v>328</v>
      </c>
      <c r="V266" s="1">
        <f t="shared" si="266"/>
        <v>0</v>
      </c>
      <c r="W266" s="77">
        <v>328</v>
      </c>
      <c r="X266" s="1">
        <f t="shared" si="287"/>
        <v>1</v>
      </c>
      <c r="Y266" s="265">
        <v>327</v>
      </c>
      <c r="Z266" s="1">
        <f t="shared" si="294"/>
        <v>0</v>
      </c>
      <c r="AA266" s="234">
        <v>327</v>
      </c>
      <c r="AB266" s="1">
        <f t="shared" si="295"/>
        <v>-4</v>
      </c>
      <c r="AC266" s="227">
        <v>331</v>
      </c>
      <c r="AD266" s="1">
        <f t="shared" si="296"/>
        <v>0</v>
      </c>
      <c r="AE266" s="63">
        <v>331</v>
      </c>
      <c r="AF266" s="1">
        <f t="shared" si="276"/>
        <v>2</v>
      </c>
      <c r="AG266" s="206">
        <v>329</v>
      </c>
      <c r="AH266" s="1">
        <f t="shared" si="277"/>
        <v>7</v>
      </c>
      <c r="AI266" s="63">
        <v>322</v>
      </c>
      <c r="AJ266" s="1">
        <f t="shared" si="278"/>
        <v>0</v>
      </c>
      <c r="AK266" s="63">
        <v>322</v>
      </c>
      <c r="AL266" s="1">
        <f t="shared" ref="AL266:AL277" si="297">AK266-AM266</f>
        <v>2</v>
      </c>
      <c r="AM266" s="63">
        <v>320</v>
      </c>
      <c r="AN266" s="1">
        <f t="shared" si="293"/>
        <v>1</v>
      </c>
      <c r="AO266" s="63">
        <v>319</v>
      </c>
      <c r="AP266" s="1">
        <f t="shared" si="285"/>
        <v>0</v>
      </c>
      <c r="AQ266" s="63">
        <v>319</v>
      </c>
      <c r="AR266" s="1">
        <f t="shared" si="269"/>
        <v>0</v>
      </c>
      <c r="AS266" s="63">
        <v>319</v>
      </c>
      <c r="AT266" s="1">
        <f t="shared" si="270"/>
        <v>1</v>
      </c>
      <c r="AU266" s="63">
        <v>318</v>
      </c>
      <c r="AV266" s="1">
        <f t="shared" si="289"/>
        <v>0</v>
      </c>
      <c r="AW266" s="94">
        <v>318</v>
      </c>
      <c r="AX266" s="1">
        <f t="shared" si="253"/>
        <v>0</v>
      </c>
      <c r="AY266" s="63">
        <v>318</v>
      </c>
      <c r="AZ266" s="1">
        <f t="shared" si="254"/>
        <v>0</v>
      </c>
      <c r="BA266" s="63">
        <v>318</v>
      </c>
      <c r="BB266" s="1">
        <f t="shared" si="272"/>
        <v>0</v>
      </c>
      <c r="BC266" s="77">
        <v>318</v>
      </c>
      <c r="BD266" s="1">
        <f t="shared" si="272"/>
        <v>0</v>
      </c>
      <c r="BE266" s="63">
        <v>318</v>
      </c>
      <c r="BF266" s="1">
        <f t="shared" si="272"/>
        <v>0</v>
      </c>
      <c r="BG266" s="1">
        <v>318</v>
      </c>
      <c r="BH266" s="1">
        <f t="shared" si="240"/>
        <v>0</v>
      </c>
      <c r="BI266" s="10">
        <v>318</v>
      </c>
      <c r="BJ266" s="1">
        <f t="shared" si="242"/>
        <v>0</v>
      </c>
      <c r="BK266" s="10">
        <v>318</v>
      </c>
      <c r="BL266" s="1">
        <f t="shared" si="244"/>
        <v>0</v>
      </c>
      <c r="BM266" s="10">
        <v>318</v>
      </c>
      <c r="BN266" s="1">
        <f t="shared" si="249"/>
        <v>0</v>
      </c>
      <c r="BO266" s="10">
        <v>318</v>
      </c>
      <c r="BP266" s="1">
        <f t="shared" si="249"/>
        <v>3</v>
      </c>
      <c r="BQ266" s="10">
        <v>315</v>
      </c>
      <c r="BR266" s="1">
        <f t="shared" si="268"/>
        <v>2</v>
      </c>
      <c r="BS266" s="10">
        <v>313</v>
      </c>
      <c r="BT266" s="1">
        <f t="shared" si="256"/>
        <v>7</v>
      </c>
      <c r="BU266" s="10">
        <v>306</v>
      </c>
      <c r="BV266" s="1">
        <f t="shared" si="256"/>
        <v>2</v>
      </c>
      <c r="BW266" s="1">
        <v>304</v>
      </c>
      <c r="BX266" s="3">
        <v>320</v>
      </c>
      <c r="BY266" s="3">
        <v>304</v>
      </c>
      <c r="BZ266" s="7"/>
      <c r="CA266" s="5">
        <f t="shared" si="288"/>
        <v>16</v>
      </c>
      <c r="CB266" s="2"/>
      <c r="CC266" s="2"/>
      <c r="CE266" t="s">
        <v>665</v>
      </c>
      <c r="CF266" s="1" t="s">
        <v>666</v>
      </c>
    </row>
    <row r="267" spans="1:84">
      <c r="A267" s="112">
        <f>(AL267+AN267+AP267+AR267+AT267)/((5*3))</f>
        <v>1.2</v>
      </c>
      <c r="B267" s="1" t="s">
        <v>801</v>
      </c>
      <c r="C267" s="93" t="s">
        <v>96</v>
      </c>
      <c r="D267" s="159">
        <v>41693</v>
      </c>
      <c r="E267" s="141"/>
      <c r="F267" s="158">
        <f t="shared" ref="F267:F273" si="298">$B$1-D267</f>
        <v>1589</v>
      </c>
      <c r="G267" s="92"/>
      <c r="H267" s="139" t="s">
        <v>1006</v>
      </c>
      <c r="I267" s="1">
        <v>1</v>
      </c>
      <c r="J267" s="92" t="s">
        <v>972</v>
      </c>
      <c r="K267" s="315">
        <v>29</v>
      </c>
      <c r="L267" s="1">
        <f t="shared" si="261"/>
        <v>1</v>
      </c>
      <c r="M267" s="311">
        <v>28</v>
      </c>
      <c r="N267" s="1">
        <f t="shared" si="262"/>
        <v>3</v>
      </c>
      <c r="O267" s="308">
        <v>25</v>
      </c>
      <c r="P267" s="1">
        <f t="shared" si="281"/>
        <v>1</v>
      </c>
      <c r="Q267" s="301">
        <v>24</v>
      </c>
      <c r="R267" s="1">
        <f t="shared" si="264"/>
        <v>0</v>
      </c>
      <c r="S267" s="290">
        <v>24</v>
      </c>
      <c r="T267" s="1">
        <f t="shared" si="265"/>
        <v>2</v>
      </c>
      <c r="U267" s="282">
        <v>22</v>
      </c>
      <c r="V267" s="1">
        <f t="shared" si="266"/>
        <v>1</v>
      </c>
      <c r="W267" s="77">
        <v>21</v>
      </c>
      <c r="X267" s="1">
        <f t="shared" si="287"/>
        <v>0</v>
      </c>
      <c r="Y267" s="265">
        <v>21</v>
      </c>
      <c r="Z267" s="1">
        <f t="shared" si="294"/>
        <v>0</v>
      </c>
      <c r="AA267" s="234">
        <v>21</v>
      </c>
      <c r="AB267" s="1">
        <f t="shared" si="295"/>
        <v>1</v>
      </c>
      <c r="AC267" s="227">
        <v>20</v>
      </c>
      <c r="AD267" s="1">
        <f t="shared" si="296"/>
        <v>0</v>
      </c>
      <c r="AE267" s="63">
        <v>20</v>
      </c>
      <c r="AF267" s="1">
        <f t="shared" si="276"/>
        <v>0</v>
      </c>
      <c r="AG267" s="206">
        <v>20</v>
      </c>
      <c r="AH267" s="1">
        <f t="shared" si="277"/>
        <v>1</v>
      </c>
      <c r="AI267" s="63">
        <v>19</v>
      </c>
      <c r="AJ267" s="1">
        <f t="shared" si="278"/>
        <v>1</v>
      </c>
      <c r="AK267" s="63">
        <v>18</v>
      </c>
      <c r="AL267" s="1">
        <f t="shared" si="297"/>
        <v>1</v>
      </c>
      <c r="AM267" s="63">
        <v>17</v>
      </c>
      <c r="AN267" s="1">
        <f t="shared" si="293"/>
        <v>0</v>
      </c>
      <c r="AO267" s="63">
        <v>17</v>
      </c>
      <c r="AP267" s="1">
        <f t="shared" si="285"/>
        <v>3</v>
      </c>
      <c r="AQ267" s="63">
        <v>14</v>
      </c>
      <c r="AR267" s="10">
        <f t="shared" si="269"/>
        <v>2</v>
      </c>
      <c r="AS267" s="63">
        <v>12</v>
      </c>
      <c r="AT267" s="10">
        <f t="shared" si="270"/>
        <v>12</v>
      </c>
      <c r="AU267" s="134">
        <v>0</v>
      </c>
      <c r="AV267" s="84"/>
      <c r="AW267" s="84"/>
      <c r="AX267" s="84"/>
      <c r="AY267" s="84"/>
      <c r="AZ267" s="84"/>
      <c r="BA267" s="84"/>
      <c r="BB267" s="84"/>
      <c r="BC267" s="91"/>
      <c r="BD267" s="84"/>
      <c r="BE267" s="84"/>
      <c r="BF267" s="84"/>
      <c r="BG267" s="84"/>
      <c r="BH267" s="84"/>
      <c r="BI267" s="84"/>
      <c r="BJ267" s="84"/>
      <c r="BK267" s="84"/>
      <c r="BL267" s="84"/>
      <c r="BM267" s="84"/>
      <c r="BN267" s="84"/>
      <c r="BO267" s="84"/>
      <c r="BP267" s="84"/>
      <c r="BQ267" s="84"/>
      <c r="BR267" s="84"/>
      <c r="BS267" s="84"/>
      <c r="BT267" s="84"/>
      <c r="BU267" s="84"/>
      <c r="BV267" s="84"/>
      <c r="BW267" s="84"/>
      <c r="BX267" s="89"/>
      <c r="BY267" s="89"/>
      <c r="BZ267" s="7"/>
      <c r="CA267" s="5"/>
      <c r="CB267" s="2"/>
      <c r="CC267" s="2"/>
      <c r="CE267"/>
    </row>
    <row r="268" spans="1:84">
      <c r="A268" s="112">
        <f>(AL268+AN268+AP268+AR268+AT268+AV268+AX268+AZ268+BB268+BD268)/((10*3))</f>
        <v>0.96666666666666667</v>
      </c>
      <c r="B268" s="1" t="s">
        <v>88</v>
      </c>
      <c r="C268" s="1" t="s">
        <v>96</v>
      </c>
      <c r="D268" s="159">
        <v>41262</v>
      </c>
      <c r="E268" s="141"/>
      <c r="F268" s="158">
        <f t="shared" si="298"/>
        <v>2020</v>
      </c>
      <c r="H268" s="1" t="s">
        <v>1006</v>
      </c>
      <c r="I268" s="1">
        <v>1</v>
      </c>
      <c r="J268" s="10" t="s">
        <v>87</v>
      </c>
      <c r="K268" s="315">
        <v>64</v>
      </c>
      <c r="L268" s="1">
        <f t="shared" si="261"/>
        <v>4</v>
      </c>
      <c r="M268" s="311">
        <v>60</v>
      </c>
      <c r="N268" s="1">
        <f t="shared" si="262"/>
        <v>2</v>
      </c>
      <c r="O268" s="308">
        <v>58</v>
      </c>
      <c r="P268" s="1">
        <f t="shared" si="281"/>
        <v>0</v>
      </c>
      <c r="Q268" s="301">
        <v>58</v>
      </c>
      <c r="R268" s="1">
        <f t="shared" si="264"/>
        <v>0</v>
      </c>
      <c r="S268" s="290">
        <v>58</v>
      </c>
      <c r="T268" s="1">
        <f t="shared" si="265"/>
        <v>6</v>
      </c>
      <c r="U268" s="282">
        <v>52</v>
      </c>
      <c r="V268" s="1">
        <f t="shared" si="266"/>
        <v>2</v>
      </c>
      <c r="W268" s="77">
        <v>50</v>
      </c>
      <c r="X268" s="1">
        <f t="shared" si="287"/>
        <v>0</v>
      </c>
      <c r="Y268" s="265">
        <v>50</v>
      </c>
      <c r="Z268" s="1">
        <f t="shared" si="294"/>
        <v>0</v>
      </c>
      <c r="AA268" s="234">
        <v>50</v>
      </c>
      <c r="AB268" s="1">
        <f t="shared" si="295"/>
        <v>3</v>
      </c>
      <c r="AC268" s="227">
        <v>47</v>
      </c>
      <c r="AD268" s="1">
        <f t="shared" si="296"/>
        <v>0</v>
      </c>
      <c r="AE268" s="63">
        <v>47</v>
      </c>
      <c r="AF268" s="1">
        <f t="shared" si="276"/>
        <v>0</v>
      </c>
      <c r="AG268" s="206">
        <v>47</v>
      </c>
      <c r="AH268" s="1">
        <f t="shared" si="277"/>
        <v>11</v>
      </c>
      <c r="AI268" s="63">
        <v>36</v>
      </c>
      <c r="AJ268" s="1">
        <f t="shared" si="278"/>
        <v>7</v>
      </c>
      <c r="AK268" s="63">
        <v>29</v>
      </c>
      <c r="AL268" s="1">
        <f t="shared" si="297"/>
        <v>1</v>
      </c>
      <c r="AM268" s="63">
        <v>28</v>
      </c>
      <c r="AN268" s="1">
        <f t="shared" si="293"/>
        <v>2</v>
      </c>
      <c r="AO268" s="63">
        <v>26</v>
      </c>
      <c r="AP268" s="1">
        <f t="shared" si="285"/>
        <v>1</v>
      </c>
      <c r="AQ268" s="63">
        <v>25</v>
      </c>
      <c r="AR268" s="1">
        <f t="shared" si="269"/>
        <v>1</v>
      </c>
      <c r="AS268" s="63">
        <v>24</v>
      </c>
      <c r="AT268" s="1">
        <f t="shared" si="270"/>
        <v>3</v>
      </c>
      <c r="AU268" s="63">
        <v>21</v>
      </c>
      <c r="AV268" s="1">
        <f t="shared" si="289"/>
        <v>0</v>
      </c>
      <c r="AW268" s="94">
        <v>21</v>
      </c>
      <c r="AX268" s="1">
        <f t="shared" si="253"/>
        <v>8</v>
      </c>
      <c r="AY268" s="63">
        <v>13</v>
      </c>
      <c r="AZ268" s="1">
        <f t="shared" si="254"/>
        <v>4</v>
      </c>
      <c r="BA268" s="63">
        <v>9</v>
      </c>
      <c r="BB268" s="1">
        <f t="shared" si="272"/>
        <v>0</v>
      </c>
      <c r="BC268" s="77">
        <v>9</v>
      </c>
      <c r="BD268" s="1">
        <f t="shared" si="272"/>
        <v>9</v>
      </c>
      <c r="BE268" s="76">
        <v>0</v>
      </c>
      <c r="BF268" s="38"/>
      <c r="BG268" s="38"/>
      <c r="BH268" s="38"/>
      <c r="BI268" s="38"/>
      <c r="BJ268" s="38"/>
      <c r="BK268" s="38"/>
      <c r="BL268" s="38"/>
      <c r="BM268" s="38"/>
      <c r="BN268" s="38"/>
      <c r="BO268" s="38"/>
      <c r="BP268" s="38"/>
      <c r="BQ268" s="38"/>
      <c r="BR268" s="38"/>
      <c r="BS268" s="38"/>
      <c r="BT268" s="38"/>
      <c r="BU268" s="38"/>
      <c r="BV268" s="38"/>
      <c r="BW268" s="38"/>
      <c r="BX268" s="43"/>
      <c r="BY268" s="43"/>
      <c r="BZ268" s="7"/>
      <c r="CA268" s="5"/>
      <c r="CB268" s="2"/>
      <c r="CC268" s="2"/>
      <c r="CE268"/>
    </row>
    <row r="269" spans="1:84">
      <c r="A269" s="60">
        <f>(X269+Z269+AB269+AD269+AF269+AH269+AJ269+AL269+AN269+AP269+AR269+AT269+AV269+AX269+AZ269+BB269+BD269+BF269+BH269+BJ269+BL269+BN269+BP269+BR269+BT269+BV269)/((25*3)+1.5)</f>
        <v>1.0849673202614378</v>
      </c>
      <c r="B269" s="1" t="s">
        <v>907</v>
      </c>
      <c r="C269" s="1" t="s">
        <v>96</v>
      </c>
      <c r="D269" s="159">
        <v>41818</v>
      </c>
      <c r="E269" s="141"/>
      <c r="F269" s="158">
        <f t="shared" si="298"/>
        <v>1464</v>
      </c>
      <c r="H269" s="1" t="s">
        <v>1006</v>
      </c>
      <c r="I269" s="1">
        <v>1</v>
      </c>
      <c r="J269" s="1" t="s">
        <v>251</v>
      </c>
      <c r="K269" s="315">
        <v>162</v>
      </c>
      <c r="L269" s="1">
        <f t="shared" si="261"/>
        <v>2</v>
      </c>
      <c r="M269" s="311">
        <v>160</v>
      </c>
      <c r="N269" s="1">
        <f t="shared" si="262"/>
        <v>2</v>
      </c>
      <c r="O269" s="308">
        <v>158</v>
      </c>
      <c r="P269" s="1">
        <f t="shared" si="281"/>
        <v>0</v>
      </c>
      <c r="Q269" s="301">
        <v>158</v>
      </c>
      <c r="R269" s="1">
        <f t="shared" si="264"/>
        <v>0</v>
      </c>
      <c r="S269" s="290">
        <v>158</v>
      </c>
      <c r="T269" s="1">
        <f t="shared" si="265"/>
        <v>2</v>
      </c>
      <c r="U269" s="282">
        <v>156</v>
      </c>
      <c r="V269" s="1">
        <f t="shared" si="266"/>
        <v>1</v>
      </c>
      <c r="W269" s="77">
        <v>155</v>
      </c>
      <c r="X269" s="1">
        <f t="shared" si="287"/>
        <v>1</v>
      </c>
      <c r="Y269" s="265">
        <v>154</v>
      </c>
      <c r="Z269" s="1">
        <f t="shared" si="294"/>
        <v>1</v>
      </c>
      <c r="AA269" s="234">
        <v>153</v>
      </c>
      <c r="AB269" s="1">
        <f t="shared" si="295"/>
        <v>12</v>
      </c>
      <c r="AC269" s="227">
        <v>141</v>
      </c>
      <c r="AD269" s="1">
        <f t="shared" si="296"/>
        <v>2</v>
      </c>
      <c r="AE269" s="63">
        <v>139</v>
      </c>
      <c r="AF269" s="1">
        <f t="shared" si="276"/>
        <v>1</v>
      </c>
      <c r="AG269" s="206">
        <v>138</v>
      </c>
      <c r="AH269" s="1">
        <f t="shared" si="277"/>
        <v>3</v>
      </c>
      <c r="AI269" s="63">
        <v>135</v>
      </c>
      <c r="AJ269" s="1">
        <f t="shared" si="278"/>
        <v>1</v>
      </c>
      <c r="AK269" s="63">
        <v>134</v>
      </c>
      <c r="AL269" s="1">
        <f t="shared" si="297"/>
        <v>3</v>
      </c>
      <c r="AM269" s="63">
        <v>131</v>
      </c>
      <c r="AN269" s="1">
        <f t="shared" si="293"/>
        <v>2</v>
      </c>
      <c r="AO269" s="63">
        <v>129</v>
      </c>
      <c r="AP269" s="1">
        <f t="shared" si="285"/>
        <v>9</v>
      </c>
      <c r="AQ269" s="63">
        <v>120</v>
      </c>
      <c r="AR269" s="1">
        <f t="shared" si="269"/>
        <v>0</v>
      </c>
      <c r="AS269" s="63">
        <v>120</v>
      </c>
      <c r="AT269" s="1">
        <f t="shared" si="270"/>
        <v>3</v>
      </c>
      <c r="AU269" s="63">
        <v>117</v>
      </c>
      <c r="AV269" s="1">
        <f t="shared" si="289"/>
        <v>0</v>
      </c>
      <c r="AW269" s="94">
        <v>117</v>
      </c>
      <c r="AX269" s="1">
        <f t="shared" si="253"/>
        <v>1</v>
      </c>
      <c r="AY269" s="63">
        <v>116</v>
      </c>
      <c r="AZ269" s="1">
        <f t="shared" si="254"/>
        <v>4</v>
      </c>
      <c r="BA269" s="63">
        <v>112</v>
      </c>
      <c r="BB269" s="1">
        <f t="shared" si="272"/>
        <v>2</v>
      </c>
      <c r="BC269" s="77">
        <v>110</v>
      </c>
      <c r="BD269" s="1">
        <f t="shared" si="272"/>
        <v>2</v>
      </c>
      <c r="BE269" s="63">
        <v>108</v>
      </c>
      <c r="BF269" s="1">
        <f t="shared" si="272"/>
        <v>1</v>
      </c>
      <c r="BG269" s="1">
        <v>107</v>
      </c>
      <c r="BH269" s="1">
        <f t="shared" si="240"/>
        <v>3</v>
      </c>
      <c r="BI269" s="10">
        <v>104</v>
      </c>
      <c r="BJ269" s="1">
        <f t="shared" si="242"/>
        <v>1</v>
      </c>
      <c r="BK269" s="10">
        <v>103</v>
      </c>
      <c r="BL269" s="1">
        <f t="shared" si="244"/>
        <v>0</v>
      </c>
      <c r="BM269" s="10">
        <v>103</v>
      </c>
      <c r="BN269" s="1">
        <f t="shared" si="249"/>
        <v>4</v>
      </c>
      <c r="BO269" s="10">
        <v>99</v>
      </c>
      <c r="BP269" s="1">
        <f t="shared" si="249"/>
        <v>26</v>
      </c>
      <c r="BQ269" s="10">
        <v>73</v>
      </c>
      <c r="BR269" s="1">
        <f t="shared" si="268"/>
        <v>0</v>
      </c>
      <c r="BS269" s="10">
        <v>73</v>
      </c>
      <c r="BT269" s="1">
        <f t="shared" si="256"/>
        <v>1</v>
      </c>
      <c r="BU269" s="10">
        <v>72</v>
      </c>
      <c r="BV269" s="1">
        <f t="shared" si="256"/>
        <v>0</v>
      </c>
      <c r="BW269" s="1">
        <v>72</v>
      </c>
      <c r="BX269" s="3">
        <v>83</v>
      </c>
      <c r="BY269" s="3">
        <v>62</v>
      </c>
      <c r="BZ269" s="7"/>
      <c r="CA269" s="5">
        <f t="shared" si="288"/>
        <v>21</v>
      </c>
      <c r="CB269" s="2"/>
      <c r="CC269" s="2"/>
      <c r="CE269" t="s">
        <v>667</v>
      </c>
      <c r="CF269" s="1" t="s">
        <v>668</v>
      </c>
    </row>
    <row r="270" spans="1:84">
      <c r="A270" s="112">
        <f>(AL270+AN270+AP270+AR270)/((4*1))</f>
        <v>0</v>
      </c>
      <c r="B270" t="s">
        <v>1289</v>
      </c>
      <c r="C270" s="1" t="s">
        <v>101</v>
      </c>
      <c r="D270" s="141" t="s">
        <v>1292</v>
      </c>
      <c r="E270" s="141"/>
      <c r="F270" s="158" t="e">
        <f t="shared" si="298"/>
        <v>#VALUE!</v>
      </c>
      <c r="H270" s="1" t="s">
        <v>1006</v>
      </c>
      <c r="I270" s="59" t="s">
        <v>101</v>
      </c>
      <c r="J270" s="42" t="s">
        <v>1290</v>
      </c>
      <c r="K270" s="315">
        <v>8</v>
      </c>
      <c r="L270" s="1">
        <f t="shared" si="261"/>
        <v>0</v>
      </c>
      <c r="M270" s="311">
        <v>8</v>
      </c>
      <c r="N270" s="1">
        <f t="shared" si="262"/>
        <v>4</v>
      </c>
      <c r="O270" s="308">
        <v>4</v>
      </c>
      <c r="P270" s="1">
        <f t="shared" si="281"/>
        <v>2</v>
      </c>
      <c r="Q270" s="301">
        <v>2</v>
      </c>
      <c r="R270" s="1">
        <f t="shared" si="264"/>
        <v>1</v>
      </c>
      <c r="S270" s="290">
        <v>1</v>
      </c>
      <c r="T270" s="1">
        <f t="shared" si="265"/>
        <v>1</v>
      </c>
      <c r="U270" s="283">
        <v>0</v>
      </c>
      <c r="V270" s="1">
        <f t="shared" si="266"/>
        <v>0</v>
      </c>
      <c r="W270" s="83">
        <v>0</v>
      </c>
      <c r="X270" s="84"/>
      <c r="Y270" s="228"/>
      <c r="Z270" s="84"/>
      <c r="AA270" s="84"/>
      <c r="AB270" s="84"/>
      <c r="AC270" s="84"/>
      <c r="AD270" s="84"/>
      <c r="AE270" s="88"/>
      <c r="AF270" s="84"/>
      <c r="AG270" s="88"/>
      <c r="AH270" s="84"/>
      <c r="AI270" s="88"/>
      <c r="AJ270" s="84"/>
      <c r="AK270" s="88"/>
      <c r="AL270" s="84"/>
      <c r="AM270" s="88"/>
      <c r="AN270" s="264"/>
      <c r="AO270" s="88"/>
      <c r="AP270" s="264"/>
      <c r="AQ270" s="84"/>
      <c r="AR270" s="84"/>
      <c r="AS270" s="84"/>
      <c r="AT270" s="84"/>
      <c r="AU270" s="84"/>
      <c r="AV270" s="84"/>
      <c r="AW270" s="84"/>
      <c r="AX270" s="84"/>
      <c r="AY270" s="84"/>
      <c r="AZ270" s="84"/>
      <c r="BA270" s="84"/>
      <c r="BB270" s="84"/>
      <c r="BC270" s="91"/>
      <c r="BD270" s="84"/>
      <c r="BE270" s="84"/>
      <c r="BF270" s="84"/>
      <c r="BG270" s="84"/>
      <c r="BH270" s="84"/>
      <c r="BI270" s="84"/>
      <c r="BJ270" s="84"/>
      <c r="BK270" s="84"/>
      <c r="BL270" s="84"/>
      <c r="BM270" s="84"/>
      <c r="BN270" s="84"/>
      <c r="BO270" s="84"/>
      <c r="BP270" s="84"/>
      <c r="BQ270" s="84"/>
      <c r="BR270" s="84"/>
      <c r="BS270" s="84"/>
      <c r="BT270" s="84"/>
      <c r="BU270" s="84"/>
      <c r="BV270" s="84"/>
      <c r="BW270" s="84"/>
      <c r="BX270" s="89"/>
      <c r="BY270" s="89"/>
      <c r="BZ270" s="7"/>
      <c r="CA270" s="5"/>
      <c r="CB270" s="2"/>
      <c r="CC270" s="2"/>
      <c r="CE270"/>
    </row>
    <row r="271" spans="1:84">
      <c r="A271" s="60">
        <f>(X271+Z271+AB271+AD271+AF271+AH271+AJ271+AL271+AN271+AP271+AR271+AT271+AV271+AX271+AZ271+BB271+BD271+BF271+BH271+BJ271+BL271+BN271+BP271+BR271+BT271+BV271)/((25*3)+1.5)</f>
        <v>3.2810457516339868</v>
      </c>
      <c r="B271" s="1" t="s">
        <v>908</v>
      </c>
      <c r="C271" s="1" t="s">
        <v>96</v>
      </c>
      <c r="D271" s="159">
        <v>40219</v>
      </c>
      <c r="E271" s="141"/>
      <c r="F271" s="158">
        <f t="shared" si="298"/>
        <v>3063</v>
      </c>
      <c r="H271" s="138" t="s">
        <v>1007</v>
      </c>
      <c r="I271" s="1">
        <v>1</v>
      </c>
      <c r="J271" s="1" t="s">
        <v>276</v>
      </c>
      <c r="K271" s="315">
        <v>340</v>
      </c>
      <c r="L271" s="1">
        <f t="shared" ref="L271:L301" si="299">K271-M271</f>
        <v>10</v>
      </c>
      <c r="M271" s="311">
        <v>330</v>
      </c>
      <c r="N271" s="1">
        <f t="shared" ref="N271:N326" si="300">M271-O271</f>
        <v>3</v>
      </c>
      <c r="O271" s="308">
        <v>327</v>
      </c>
      <c r="P271" s="1">
        <f t="shared" si="281"/>
        <v>3</v>
      </c>
      <c r="Q271" s="301">
        <v>324</v>
      </c>
      <c r="R271" s="1">
        <f t="shared" si="264"/>
        <v>8</v>
      </c>
      <c r="S271" s="290">
        <v>316</v>
      </c>
      <c r="T271" s="1">
        <f t="shared" si="265"/>
        <v>15</v>
      </c>
      <c r="U271" s="282">
        <v>301</v>
      </c>
      <c r="V271" s="1">
        <f t="shared" si="266"/>
        <v>8</v>
      </c>
      <c r="W271" s="77">
        <v>293</v>
      </c>
      <c r="X271" s="1">
        <f t="shared" si="287"/>
        <v>2</v>
      </c>
      <c r="Y271" s="265">
        <v>291</v>
      </c>
      <c r="Z271" s="1">
        <f t="shared" si="294"/>
        <v>2</v>
      </c>
      <c r="AA271" s="234">
        <v>289</v>
      </c>
      <c r="AB271" s="1">
        <f t="shared" si="295"/>
        <v>10</v>
      </c>
      <c r="AC271" s="227">
        <v>279</v>
      </c>
      <c r="AD271" s="1">
        <f t="shared" si="296"/>
        <v>13</v>
      </c>
      <c r="AE271" s="63">
        <v>266</v>
      </c>
      <c r="AF271" s="1">
        <f t="shared" si="276"/>
        <v>2</v>
      </c>
      <c r="AG271" s="206">
        <v>264</v>
      </c>
      <c r="AH271" s="1">
        <f t="shared" si="277"/>
        <v>7</v>
      </c>
      <c r="AI271" s="63">
        <v>257</v>
      </c>
      <c r="AJ271" s="1">
        <f t="shared" si="278"/>
        <v>12</v>
      </c>
      <c r="AK271" s="63">
        <v>245</v>
      </c>
      <c r="AL271" s="1">
        <f t="shared" si="297"/>
        <v>17</v>
      </c>
      <c r="AM271" s="63">
        <v>228</v>
      </c>
      <c r="AN271" s="1">
        <f t="shared" si="293"/>
        <v>7</v>
      </c>
      <c r="AO271" s="63">
        <v>221</v>
      </c>
      <c r="AP271" s="1">
        <f t="shared" si="285"/>
        <v>12</v>
      </c>
      <c r="AQ271" s="63">
        <v>209</v>
      </c>
      <c r="AR271" s="1">
        <f t="shared" si="269"/>
        <v>16</v>
      </c>
      <c r="AS271" s="63">
        <v>193</v>
      </c>
      <c r="AT271" s="1">
        <f t="shared" si="270"/>
        <v>12</v>
      </c>
      <c r="AU271" s="63">
        <v>181</v>
      </c>
      <c r="AV271" s="1">
        <f t="shared" si="289"/>
        <v>4</v>
      </c>
      <c r="AW271" s="94">
        <v>177</v>
      </c>
      <c r="AX271" s="1">
        <f t="shared" si="253"/>
        <v>9</v>
      </c>
      <c r="AY271" s="63">
        <v>168</v>
      </c>
      <c r="AZ271" s="1">
        <f t="shared" si="254"/>
        <v>11</v>
      </c>
      <c r="BA271" s="63">
        <v>157</v>
      </c>
      <c r="BB271" s="1">
        <f t="shared" si="272"/>
        <v>13</v>
      </c>
      <c r="BC271" s="77">
        <v>144</v>
      </c>
      <c r="BD271" s="1">
        <f t="shared" si="272"/>
        <v>12</v>
      </c>
      <c r="BE271" s="63">
        <v>132</v>
      </c>
      <c r="BF271" s="1">
        <f t="shared" si="272"/>
        <v>13</v>
      </c>
      <c r="BG271" s="1">
        <v>119</v>
      </c>
      <c r="BH271" s="1">
        <f t="shared" si="240"/>
        <v>13</v>
      </c>
      <c r="BI271" s="10">
        <v>106</v>
      </c>
      <c r="BJ271" s="1">
        <f t="shared" si="242"/>
        <v>12</v>
      </c>
      <c r="BK271" s="10">
        <v>94</v>
      </c>
      <c r="BL271" s="1">
        <f t="shared" si="244"/>
        <v>4</v>
      </c>
      <c r="BM271" s="10">
        <v>90</v>
      </c>
      <c r="BN271" s="1">
        <f t="shared" si="249"/>
        <v>17</v>
      </c>
      <c r="BO271" s="10">
        <v>73</v>
      </c>
      <c r="BP271" s="1">
        <f t="shared" si="249"/>
        <v>10</v>
      </c>
      <c r="BQ271" s="10">
        <v>63</v>
      </c>
      <c r="BR271" s="1">
        <f t="shared" si="268"/>
        <v>11</v>
      </c>
      <c r="BS271" s="10">
        <v>52</v>
      </c>
      <c r="BT271" s="1">
        <f t="shared" si="256"/>
        <v>7</v>
      </c>
      <c r="BU271" s="10">
        <v>45</v>
      </c>
      <c r="BV271" s="1">
        <f t="shared" si="256"/>
        <v>3</v>
      </c>
      <c r="BW271" s="1">
        <v>42</v>
      </c>
      <c r="BX271" s="3">
        <v>44</v>
      </c>
      <c r="BY271" s="3">
        <v>42</v>
      </c>
      <c r="BZ271" s="7"/>
      <c r="CA271" s="5">
        <f t="shared" si="288"/>
        <v>2</v>
      </c>
      <c r="CB271" s="2"/>
      <c r="CC271" s="2"/>
      <c r="CE271" t="s">
        <v>669</v>
      </c>
      <c r="CF271" s="1" t="s">
        <v>670</v>
      </c>
    </row>
    <row r="272" spans="1:84">
      <c r="A272" s="60">
        <f>(X272+Z272+AB272+AD272+AF272+AH272+AJ272+AL272+AN272+AP272+AR272+AT272+AV272+AX272+AZ272+BB272+BD272+BF272+BH272+BJ272+BL272+BN272+BP272+BR272+BT272+BV272)/((25*3)+1.5)</f>
        <v>1.2679738562091503</v>
      </c>
      <c r="B272" s="1" t="s">
        <v>909</v>
      </c>
      <c r="C272" s="1" t="s">
        <v>96</v>
      </c>
      <c r="D272" s="159">
        <v>40290</v>
      </c>
      <c r="E272" s="141"/>
      <c r="F272" s="158">
        <f t="shared" si="298"/>
        <v>2992</v>
      </c>
      <c r="H272" s="1" t="s">
        <v>1006</v>
      </c>
      <c r="I272" s="1">
        <v>1</v>
      </c>
      <c r="J272" s="1" t="s">
        <v>318</v>
      </c>
      <c r="K272" s="315">
        <v>129</v>
      </c>
      <c r="L272" s="1">
        <f t="shared" si="299"/>
        <v>7</v>
      </c>
      <c r="M272" s="311">
        <v>122</v>
      </c>
      <c r="N272" s="1">
        <f t="shared" si="300"/>
        <v>9</v>
      </c>
      <c r="O272" s="308">
        <v>113</v>
      </c>
      <c r="P272" s="1">
        <f t="shared" si="281"/>
        <v>0</v>
      </c>
      <c r="Q272" s="301">
        <v>113</v>
      </c>
      <c r="R272" s="1">
        <f t="shared" si="264"/>
        <v>1</v>
      </c>
      <c r="S272" s="290">
        <v>112</v>
      </c>
      <c r="T272" s="1">
        <f t="shared" si="265"/>
        <v>2</v>
      </c>
      <c r="U272" s="282">
        <v>110</v>
      </c>
      <c r="V272" s="1">
        <f t="shared" si="266"/>
        <v>3</v>
      </c>
      <c r="W272" s="77">
        <v>107</v>
      </c>
      <c r="X272" s="1">
        <f t="shared" si="287"/>
        <v>7</v>
      </c>
      <c r="Y272" s="265">
        <v>100</v>
      </c>
      <c r="Z272" s="1">
        <f t="shared" si="294"/>
        <v>5</v>
      </c>
      <c r="AA272" s="234">
        <v>95</v>
      </c>
      <c r="AB272" s="1">
        <f t="shared" si="295"/>
        <v>1</v>
      </c>
      <c r="AC272" s="227">
        <v>94</v>
      </c>
      <c r="AD272" s="1">
        <f t="shared" si="296"/>
        <v>1</v>
      </c>
      <c r="AE272" s="63">
        <v>93</v>
      </c>
      <c r="AF272" s="1">
        <f t="shared" si="276"/>
        <v>2</v>
      </c>
      <c r="AG272" s="206">
        <v>91</v>
      </c>
      <c r="AH272" s="1">
        <f t="shared" si="277"/>
        <v>9</v>
      </c>
      <c r="AI272" s="63">
        <v>82</v>
      </c>
      <c r="AJ272" s="1">
        <f t="shared" si="278"/>
        <v>1</v>
      </c>
      <c r="AK272" s="63">
        <v>81</v>
      </c>
      <c r="AL272" s="1">
        <f t="shared" si="297"/>
        <v>3</v>
      </c>
      <c r="AM272" s="63">
        <v>78</v>
      </c>
      <c r="AN272" s="1">
        <f t="shared" si="293"/>
        <v>4</v>
      </c>
      <c r="AO272" s="63">
        <v>74</v>
      </c>
      <c r="AP272" s="1">
        <f t="shared" si="285"/>
        <v>1</v>
      </c>
      <c r="AQ272" s="63">
        <v>73</v>
      </c>
      <c r="AR272" s="1">
        <f t="shared" si="269"/>
        <v>13</v>
      </c>
      <c r="AS272" s="63">
        <v>60</v>
      </c>
      <c r="AT272" s="1">
        <f t="shared" si="270"/>
        <v>5</v>
      </c>
      <c r="AU272" s="63">
        <v>55</v>
      </c>
      <c r="AV272" s="1">
        <f t="shared" si="289"/>
        <v>2</v>
      </c>
      <c r="AW272" s="94">
        <v>53</v>
      </c>
      <c r="AX272" s="1">
        <f t="shared" si="253"/>
        <v>6</v>
      </c>
      <c r="AY272" s="63">
        <v>47</v>
      </c>
      <c r="AZ272" s="1">
        <f t="shared" si="254"/>
        <v>7</v>
      </c>
      <c r="BA272" s="63">
        <v>40</v>
      </c>
      <c r="BB272" s="1">
        <f t="shared" si="272"/>
        <v>2</v>
      </c>
      <c r="BC272" s="77">
        <v>38</v>
      </c>
      <c r="BD272" s="1">
        <f t="shared" si="272"/>
        <v>0</v>
      </c>
      <c r="BE272" s="63">
        <v>38</v>
      </c>
      <c r="BF272" s="1">
        <f t="shared" si="272"/>
        <v>3</v>
      </c>
      <c r="BG272" s="1">
        <v>35</v>
      </c>
      <c r="BH272" s="1">
        <f t="shared" si="240"/>
        <v>0</v>
      </c>
      <c r="BI272" s="10">
        <v>35</v>
      </c>
      <c r="BJ272" s="1">
        <f t="shared" si="242"/>
        <v>3</v>
      </c>
      <c r="BK272" s="10">
        <v>32</v>
      </c>
      <c r="BL272" s="1">
        <f t="shared" si="244"/>
        <v>1</v>
      </c>
      <c r="BM272" s="10">
        <v>31</v>
      </c>
      <c r="BN272" s="1">
        <f t="shared" si="249"/>
        <v>4</v>
      </c>
      <c r="BO272" s="10">
        <v>27</v>
      </c>
      <c r="BP272" s="1">
        <f t="shared" si="249"/>
        <v>3</v>
      </c>
      <c r="BQ272" s="10">
        <v>24</v>
      </c>
      <c r="BR272" s="1">
        <f t="shared" si="268"/>
        <v>7</v>
      </c>
      <c r="BS272" s="10">
        <v>17</v>
      </c>
      <c r="BT272" s="1">
        <f t="shared" si="256"/>
        <v>3</v>
      </c>
      <c r="BU272" s="10">
        <v>14</v>
      </c>
      <c r="BV272" s="1">
        <f t="shared" si="256"/>
        <v>4</v>
      </c>
      <c r="BW272" s="1">
        <v>10</v>
      </c>
      <c r="BX272" s="3">
        <v>10</v>
      </c>
      <c r="BY272" s="3">
        <v>10</v>
      </c>
      <c r="BZ272" s="7"/>
      <c r="CA272" s="5">
        <f t="shared" si="288"/>
        <v>0</v>
      </c>
      <c r="CB272" s="2"/>
      <c r="CC272" s="2"/>
      <c r="CE272" t="s">
        <v>671</v>
      </c>
      <c r="CF272" s="1" t="s">
        <v>672</v>
      </c>
    </row>
    <row r="273" spans="1:84">
      <c r="A273" s="112">
        <f>(AL273+AN273+AP273)/((3*3))</f>
        <v>2</v>
      </c>
      <c r="B273" s="1" t="s">
        <v>910</v>
      </c>
      <c r="C273" s="1" t="s">
        <v>100</v>
      </c>
      <c r="D273" s="166">
        <v>41935</v>
      </c>
      <c r="E273" s="166">
        <v>43261</v>
      </c>
      <c r="F273" s="165">
        <f t="shared" si="298"/>
        <v>1347</v>
      </c>
      <c r="H273" s="87" t="s">
        <v>1006</v>
      </c>
      <c r="I273" s="87">
        <v>0</v>
      </c>
      <c r="J273" s="87" t="s">
        <v>241</v>
      </c>
      <c r="K273" s="315">
        <v>158</v>
      </c>
      <c r="L273" s="1">
        <f t="shared" si="299"/>
        <v>0</v>
      </c>
      <c r="M273" s="311">
        <v>158</v>
      </c>
      <c r="N273" s="1">
        <f t="shared" si="300"/>
        <v>1</v>
      </c>
      <c r="O273" s="308">
        <v>157</v>
      </c>
      <c r="P273" s="1">
        <f t="shared" si="281"/>
        <v>6</v>
      </c>
      <c r="Q273" s="301">
        <v>151</v>
      </c>
      <c r="R273" s="1">
        <f t="shared" si="264"/>
        <v>1</v>
      </c>
      <c r="S273" s="290">
        <v>150</v>
      </c>
      <c r="T273" s="1">
        <f t="shared" si="265"/>
        <v>0</v>
      </c>
      <c r="U273" s="282">
        <v>150</v>
      </c>
      <c r="V273" s="1">
        <f t="shared" si="266"/>
        <v>1</v>
      </c>
      <c r="W273" s="77">
        <v>149</v>
      </c>
      <c r="X273" s="1">
        <f t="shared" si="287"/>
        <v>1</v>
      </c>
      <c r="Y273" s="265">
        <v>148</v>
      </c>
      <c r="Z273" s="1">
        <f t="shared" si="294"/>
        <v>2</v>
      </c>
      <c r="AA273" s="234">
        <v>146</v>
      </c>
      <c r="AB273" s="1">
        <f t="shared" si="295"/>
        <v>4</v>
      </c>
      <c r="AC273" s="227">
        <v>142</v>
      </c>
      <c r="AD273" s="1">
        <f t="shared" si="296"/>
        <v>3</v>
      </c>
      <c r="AE273" s="63">
        <v>139</v>
      </c>
      <c r="AF273" s="1">
        <f t="shared" si="276"/>
        <v>7</v>
      </c>
      <c r="AG273" s="206">
        <v>132</v>
      </c>
      <c r="AH273" s="1">
        <f t="shared" si="277"/>
        <v>7</v>
      </c>
      <c r="AI273" s="63">
        <v>125</v>
      </c>
      <c r="AJ273" s="1">
        <f t="shared" si="278"/>
        <v>0</v>
      </c>
      <c r="AK273" s="63">
        <v>125</v>
      </c>
      <c r="AL273" s="1">
        <f t="shared" si="297"/>
        <v>4</v>
      </c>
      <c r="AM273" s="63">
        <v>121</v>
      </c>
      <c r="AN273" s="1">
        <f t="shared" si="293"/>
        <v>11</v>
      </c>
      <c r="AO273" s="63">
        <v>110</v>
      </c>
      <c r="AP273" s="1">
        <f t="shared" si="285"/>
        <v>3</v>
      </c>
      <c r="AQ273" s="88">
        <v>107</v>
      </c>
      <c r="AR273" s="84">
        <f t="shared" si="269"/>
        <v>0</v>
      </c>
      <c r="AS273" s="88">
        <v>107</v>
      </c>
      <c r="AT273" s="84">
        <f t="shared" si="270"/>
        <v>0</v>
      </c>
      <c r="AU273" s="88">
        <v>107</v>
      </c>
      <c r="AV273" s="84">
        <f t="shared" si="289"/>
        <v>0</v>
      </c>
      <c r="AW273" s="98">
        <v>107</v>
      </c>
      <c r="AX273" s="84">
        <f t="shared" si="253"/>
        <v>0</v>
      </c>
      <c r="AY273" s="88">
        <v>107</v>
      </c>
      <c r="AZ273" s="84">
        <f t="shared" si="254"/>
        <v>0</v>
      </c>
      <c r="BA273" s="88">
        <v>107</v>
      </c>
      <c r="BB273" s="84">
        <f t="shared" si="272"/>
        <v>0</v>
      </c>
      <c r="BC273" s="83">
        <v>107</v>
      </c>
      <c r="BD273" s="84">
        <f t="shared" si="272"/>
        <v>0</v>
      </c>
      <c r="BE273" s="88">
        <v>107</v>
      </c>
      <c r="BF273" s="84">
        <f t="shared" si="272"/>
        <v>0</v>
      </c>
      <c r="BG273" s="84">
        <v>107</v>
      </c>
      <c r="BH273" s="84">
        <f t="shared" si="240"/>
        <v>0</v>
      </c>
      <c r="BI273" s="84">
        <v>107</v>
      </c>
      <c r="BJ273" s="84">
        <f t="shared" si="242"/>
        <v>0</v>
      </c>
      <c r="BK273" s="84">
        <v>107</v>
      </c>
      <c r="BL273" s="84">
        <f t="shared" si="244"/>
        <v>0</v>
      </c>
      <c r="BM273" s="84">
        <v>107</v>
      </c>
      <c r="BN273" s="84">
        <f t="shared" si="249"/>
        <v>0</v>
      </c>
      <c r="BO273" s="84">
        <v>107</v>
      </c>
      <c r="BP273" s="84">
        <f t="shared" si="249"/>
        <v>0</v>
      </c>
      <c r="BQ273" s="84">
        <v>107</v>
      </c>
      <c r="BR273" s="84">
        <f t="shared" si="268"/>
        <v>0</v>
      </c>
      <c r="BS273" s="84">
        <v>107</v>
      </c>
      <c r="BT273" s="84">
        <f t="shared" si="256"/>
        <v>0</v>
      </c>
      <c r="BU273" s="84">
        <v>107</v>
      </c>
      <c r="BV273" s="84">
        <f t="shared" si="256"/>
        <v>0</v>
      </c>
      <c r="BW273" s="84">
        <v>107</v>
      </c>
      <c r="BX273" s="89">
        <v>107</v>
      </c>
      <c r="BY273" s="89">
        <v>107</v>
      </c>
      <c r="BZ273" s="7"/>
      <c r="CA273" s="5">
        <f t="shared" si="288"/>
        <v>0</v>
      </c>
      <c r="CB273" s="2"/>
      <c r="CC273" s="2"/>
      <c r="CE273" t="s">
        <v>673</v>
      </c>
      <c r="CF273" s="1" t="s">
        <v>674</v>
      </c>
    </row>
    <row r="274" spans="1:84">
      <c r="A274" s="112">
        <f>(AL274+AN274+AP274+AR274)/((4*1))</f>
        <v>0</v>
      </c>
      <c r="B274" s="1" t="s">
        <v>799</v>
      </c>
      <c r="C274" s="1" t="s">
        <v>96</v>
      </c>
      <c r="D274" s="159">
        <v>42482</v>
      </c>
      <c r="E274" s="141"/>
      <c r="F274" s="158">
        <f t="shared" ref="F274:F279" si="301">$B$1-D274</f>
        <v>800</v>
      </c>
      <c r="H274" s="138" t="s">
        <v>1007</v>
      </c>
      <c r="I274" s="1">
        <v>1</v>
      </c>
      <c r="J274" s="1" t="s">
        <v>1224</v>
      </c>
      <c r="K274" s="315">
        <v>68</v>
      </c>
      <c r="L274" s="1">
        <f t="shared" si="299"/>
        <v>2</v>
      </c>
      <c r="M274" s="311">
        <v>66</v>
      </c>
      <c r="N274" s="1">
        <f t="shared" si="300"/>
        <v>6</v>
      </c>
      <c r="O274" s="308">
        <v>60</v>
      </c>
      <c r="P274" s="1">
        <f t="shared" si="281"/>
        <v>8</v>
      </c>
      <c r="Q274" s="301">
        <v>52</v>
      </c>
      <c r="R274" s="1">
        <f t="shared" ref="R274:R277" si="302">Q274-S274</f>
        <v>8</v>
      </c>
      <c r="S274" s="290">
        <v>44</v>
      </c>
      <c r="T274" s="1">
        <f t="shared" ref="T274:T277" si="303">S274-U274</f>
        <v>5</v>
      </c>
      <c r="U274" s="282">
        <v>39</v>
      </c>
      <c r="V274" s="1">
        <f t="shared" ref="V274:V277" si="304">U274-W274</f>
        <v>9</v>
      </c>
      <c r="W274" s="77">
        <v>30</v>
      </c>
      <c r="X274" s="1">
        <f t="shared" si="287"/>
        <v>5</v>
      </c>
      <c r="Y274" s="265">
        <v>25</v>
      </c>
      <c r="Z274" s="1">
        <f t="shared" si="294"/>
        <v>12</v>
      </c>
      <c r="AA274" s="234">
        <v>13</v>
      </c>
      <c r="AB274" s="1">
        <f t="shared" si="295"/>
        <v>13</v>
      </c>
      <c r="AC274" s="228">
        <v>0</v>
      </c>
      <c r="AD274" s="84"/>
      <c r="AE274" s="88"/>
      <c r="AF274" s="84"/>
      <c r="AG274" s="224"/>
      <c r="AH274" s="84"/>
      <c r="AI274" s="88"/>
      <c r="AJ274" s="84"/>
      <c r="AK274" s="84"/>
      <c r="AL274" s="84"/>
      <c r="AM274" s="84"/>
      <c r="AN274" s="84"/>
      <c r="AO274" s="84"/>
      <c r="AP274" s="84"/>
      <c r="AQ274" s="84"/>
      <c r="AR274" s="84"/>
      <c r="AS274" s="84"/>
      <c r="AT274" s="84"/>
      <c r="AU274" s="84"/>
      <c r="AV274" s="84"/>
      <c r="AW274" s="84"/>
      <c r="AX274" s="84"/>
      <c r="AY274" s="84"/>
      <c r="AZ274" s="84"/>
      <c r="BA274" s="84"/>
      <c r="BB274" s="84"/>
      <c r="BC274" s="91"/>
      <c r="BD274" s="84"/>
      <c r="BE274" s="84"/>
      <c r="BF274" s="84"/>
      <c r="BG274" s="84"/>
      <c r="BH274" s="84"/>
      <c r="BI274" s="84"/>
      <c r="BJ274" s="84"/>
      <c r="BK274" s="84"/>
      <c r="BL274" s="84"/>
      <c r="BM274" s="84"/>
      <c r="BN274" s="84"/>
      <c r="BO274" s="84"/>
      <c r="BP274" s="84"/>
      <c r="BQ274" s="84"/>
      <c r="BR274" s="84"/>
      <c r="BS274" s="84"/>
      <c r="BT274" s="84"/>
      <c r="BU274" s="84"/>
      <c r="BV274" s="84"/>
      <c r="BW274" s="84"/>
      <c r="BX274" s="89"/>
      <c r="BY274" s="89"/>
      <c r="BZ274" s="7"/>
      <c r="CA274" s="5"/>
      <c r="CB274" s="2"/>
      <c r="CC274" s="2"/>
      <c r="CE274"/>
    </row>
    <row r="275" spans="1:84">
      <c r="A275" s="112">
        <f>(R275+T275+V275+X275)/((4*3))</f>
        <v>1.5</v>
      </c>
      <c r="B275" s="1" t="s">
        <v>911</v>
      </c>
      <c r="C275" s="1" t="s">
        <v>96</v>
      </c>
      <c r="D275" s="159">
        <v>42729</v>
      </c>
      <c r="E275" s="141"/>
      <c r="F275" s="158">
        <f t="shared" si="301"/>
        <v>553</v>
      </c>
      <c r="H275" s="10" t="s">
        <v>1339</v>
      </c>
      <c r="I275" s="10">
        <v>1</v>
      </c>
      <c r="J275" s="10" t="s">
        <v>244</v>
      </c>
      <c r="K275" s="315">
        <v>121</v>
      </c>
      <c r="L275" s="1">
        <f t="shared" si="299"/>
        <v>0</v>
      </c>
      <c r="M275" s="311">
        <v>121</v>
      </c>
      <c r="N275" s="1">
        <f t="shared" si="300"/>
        <v>4</v>
      </c>
      <c r="O275" s="308">
        <v>117</v>
      </c>
      <c r="P275" s="1">
        <f t="shared" si="281"/>
        <v>1</v>
      </c>
      <c r="Q275" s="301">
        <v>116</v>
      </c>
      <c r="R275" s="1">
        <f t="shared" si="302"/>
        <v>2</v>
      </c>
      <c r="S275" s="290">
        <v>114</v>
      </c>
      <c r="T275" s="1">
        <f t="shared" si="303"/>
        <v>1</v>
      </c>
      <c r="U275" s="282">
        <v>113</v>
      </c>
      <c r="V275" s="1">
        <f t="shared" si="304"/>
        <v>7</v>
      </c>
      <c r="W275" s="77">
        <v>106</v>
      </c>
      <c r="X275" s="1">
        <f t="shared" si="287"/>
        <v>8</v>
      </c>
      <c r="Y275" s="276">
        <v>98</v>
      </c>
      <c r="Z275" s="189">
        <f t="shared" si="294"/>
        <v>1</v>
      </c>
      <c r="AA275" s="276">
        <v>97</v>
      </c>
      <c r="AB275" s="189">
        <f t="shared" si="295"/>
        <v>0</v>
      </c>
      <c r="AC275" s="276">
        <v>97</v>
      </c>
      <c r="AD275" s="189">
        <f t="shared" si="296"/>
        <v>0</v>
      </c>
      <c r="AE275" s="277">
        <v>97</v>
      </c>
      <c r="AF275" s="189">
        <f t="shared" si="276"/>
        <v>0</v>
      </c>
      <c r="AG275" s="278">
        <v>97</v>
      </c>
      <c r="AH275" s="189">
        <f t="shared" si="277"/>
        <v>0</v>
      </c>
      <c r="AI275" s="277">
        <v>97</v>
      </c>
      <c r="AJ275" s="189">
        <f t="shared" si="278"/>
        <v>0</v>
      </c>
      <c r="AK275" s="277">
        <v>97</v>
      </c>
      <c r="AL275" s="189">
        <f t="shared" si="297"/>
        <v>0</v>
      </c>
      <c r="AM275" s="277">
        <v>97</v>
      </c>
      <c r="AN275" s="189">
        <f t="shared" si="293"/>
        <v>0</v>
      </c>
      <c r="AO275" s="277">
        <v>97</v>
      </c>
      <c r="AP275" s="189">
        <f t="shared" si="285"/>
        <v>0</v>
      </c>
      <c r="AQ275" s="277">
        <v>97</v>
      </c>
      <c r="AR275" s="189">
        <f t="shared" si="269"/>
        <v>0</v>
      </c>
      <c r="AS275" s="277">
        <v>97</v>
      </c>
      <c r="AT275" s="189">
        <f t="shared" si="270"/>
        <v>0</v>
      </c>
      <c r="AU275" s="277">
        <v>97</v>
      </c>
      <c r="AV275" s="189">
        <f t="shared" si="289"/>
        <v>0</v>
      </c>
      <c r="AW275" s="279">
        <v>97</v>
      </c>
      <c r="AX275" s="189">
        <f t="shared" si="253"/>
        <v>0</v>
      </c>
      <c r="AY275" s="277">
        <v>97</v>
      </c>
      <c r="AZ275" s="189">
        <f t="shared" si="254"/>
        <v>0</v>
      </c>
      <c r="BA275" s="277">
        <v>97</v>
      </c>
      <c r="BB275" s="189">
        <f t="shared" si="272"/>
        <v>0</v>
      </c>
      <c r="BC275" s="280">
        <v>97</v>
      </c>
      <c r="BD275" s="189">
        <f t="shared" si="272"/>
        <v>0</v>
      </c>
      <c r="BE275" s="277">
        <v>97</v>
      </c>
      <c r="BF275" s="189">
        <f t="shared" si="272"/>
        <v>0</v>
      </c>
      <c r="BG275" s="189">
        <v>97</v>
      </c>
      <c r="BH275" s="189">
        <f t="shared" ref="BH275:BH327" si="305">BG275-BI275</f>
        <v>0</v>
      </c>
      <c r="BI275" s="189">
        <v>97</v>
      </c>
      <c r="BJ275" s="189">
        <f t="shared" si="242"/>
        <v>0</v>
      </c>
      <c r="BK275" s="189">
        <v>97</v>
      </c>
      <c r="BL275" s="189">
        <f t="shared" si="244"/>
        <v>0</v>
      </c>
      <c r="BM275" s="189">
        <v>97</v>
      </c>
      <c r="BN275" s="189">
        <f t="shared" si="249"/>
        <v>1</v>
      </c>
      <c r="BO275" s="189">
        <v>96</v>
      </c>
      <c r="BP275" s="189">
        <f t="shared" si="249"/>
        <v>0</v>
      </c>
      <c r="BQ275" s="189">
        <v>96</v>
      </c>
      <c r="BR275" s="189">
        <f t="shared" si="268"/>
        <v>0</v>
      </c>
      <c r="BS275" s="189">
        <v>96</v>
      </c>
      <c r="BT275" s="189">
        <f t="shared" si="256"/>
        <v>0</v>
      </c>
      <c r="BU275" s="189">
        <v>96</v>
      </c>
      <c r="BV275" s="189">
        <f t="shared" si="256"/>
        <v>2</v>
      </c>
      <c r="BW275" s="189">
        <v>94</v>
      </c>
      <c r="BX275" s="281">
        <v>96</v>
      </c>
      <c r="BY275" s="281">
        <v>92</v>
      </c>
      <c r="BZ275" s="7"/>
      <c r="CA275" s="5">
        <f t="shared" si="288"/>
        <v>4</v>
      </c>
      <c r="CB275" s="2"/>
      <c r="CC275" s="2"/>
      <c r="CE275" t="s">
        <v>675</v>
      </c>
      <c r="CF275" s="1" t="s">
        <v>676</v>
      </c>
    </row>
    <row r="276" spans="1:84">
      <c r="A276" s="60">
        <f>(X276+Z276+AB276+AD276+AF276+AH276+AJ276+AL276+AN276+AP276+AR276+AT276+AV276+AX276+AZ276+BB276+BD276+BF276+BH276+BJ276+BL276+BN276+BP276+BR276+BT276+BV276)/((25*3)+1.5)</f>
        <v>0.66666666666666663</v>
      </c>
      <c r="B276" s="1" t="s">
        <v>912</v>
      </c>
      <c r="C276" s="1" t="s">
        <v>96</v>
      </c>
      <c r="D276" s="159">
        <v>36000</v>
      </c>
      <c r="E276" s="141"/>
      <c r="F276" s="158">
        <f t="shared" si="301"/>
        <v>7282</v>
      </c>
      <c r="H276" s="1" t="s">
        <v>1006</v>
      </c>
      <c r="I276" s="1">
        <v>1</v>
      </c>
      <c r="J276" s="1" t="s">
        <v>234</v>
      </c>
      <c r="K276" s="315">
        <v>189</v>
      </c>
      <c r="L276" s="1">
        <f t="shared" si="299"/>
        <v>5</v>
      </c>
      <c r="M276" s="311">
        <v>184</v>
      </c>
      <c r="N276" s="1">
        <f t="shared" si="300"/>
        <v>1</v>
      </c>
      <c r="O276" s="308">
        <v>183</v>
      </c>
      <c r="P276" s="1">
        <f t="shared" si="281"/>
        <v>0</v>
      </c>
      <c r="Q276" s="301">
        <v>183</v>
      </c>
      <c r="R276" s="1">
        <f t="shared" si="302"/>
        <v>1</v>
      </c>
      <c r="S276" s="290">
        <v>182</v>
      </c>
      <c r="T276" s="1">
        <f t="shared" si="303"/>
        <v>1</v>
      </c>
      <c r="U276" s="282">
        <v>181</v>
      </c>
      <c r="V276" s="1">
        <f t="shared" si="304"/>
        <v>0</v>
      </c>
      <c r="W276" s="77">
        <v>181</v>
      </c>
      <c r="X276" s="1">
        <f t="shared" si="287"/>
        <v>0</v>
      </c>
      <c r="Y276" s="265">
        <v>181</v>
      </c>
      <c r="Z276" s="1">
        <f t="shared" si="294"/>
        <v>2</v>
      </c>
      <c r="AA276" s="234">
        <v>179</v>
      </c>
      <c r="AB276" s="1">
        <f t="shared" si="295"/>
        <v>4</v>
      </c>
      <c r="AC276" s="227">
        <v>175</v>
      </c>
      <c r="AD276" s="1">
        <f t="shared" si="296"/>
        <v>2</v>
      </c>
      <c r="AE276" s="63">
        <v>173</v>
      </c>
      <c r="AF276" s="1">
        <f t="shared" si="276"/>
        <v>3</v>
      </c>
      <c r="AG276" s="206">
        <v>170</v>
      </c>
      <c r="AH276" s="1">
        <f t="shared" si="277"/>
        <v>4</v>
      </c>
      <c r="AI276" s="63">
        <v>166</v>
      </c>
      <c r="AJ276" s="1">
        <f t="shared" si="278"/>
        <v>0</v>
      </c>
      <c r="AK276" s="63">
        <v>166</v>
      </c>
      <c r="AL276" s="1">
        <f t="shared" si="297"/>
        <v>1</v>
      </c>
      <c r="AM276" s="63">
        <v>165</v>
      </c>
      <c r="AN276" s="1">
        <f t="shared" si="293"/>
        <v>4</v>
      </c>
      <c r="AO276" s="63">
        <v>161</v>
      </c>
      <c r="AP276" s="1">
        <f t="shared" si="285"/>
        <v>1</v>
      </c>
      <c r="AQ276" s="63">
        <v>160</v>
      </c>
      <c r="AR276" s="1">
        <f t="shared" si="269"/>
        <v>0</v>
      </c>
      <c r="AS276" s="63">
        <v>160</v>
      </c>
      <c r="AT276" s="1">
        <f t="shared" si="270"/>
        <v>1</v>
      </c>
      <c r="AU276" s="63">
        <v>159</v>
      </c>
      <c r="AV276" s="1">
        <f t="shared" si="289"/>
        <v>0</v>
      </c>
      <c r="AW276" s="94">
        <v>159</v>
      </c>
      <c r="AX276" s="1">
        <f t="shared" si="253"/>
        <v>5</v>
      </c>
      <c r="AY276" s="63">
        <v>154</v>
      </c>
      <c r="AZ276" s="1">
        <f t="shared" si="254"/>
        <v>1</v>
      </c>
      <c r="BA276" s="63">
        <v>153</v>
      </c>
      <c r="BB276" s="1">
        <f t="shared" si="272"/>
        <v>8</v>
      </c>
      <c r="BC276" s="77">
        <v>145</v>
      </c>
      <c r="BD276" s="1">
        <f t="shared" si="272"/>
        <v>1</v>
      </c>
      <c r="BE276" s="63">
        <v>144</v>
      </c>
      <c r="BF276" s="1">
        <f t="shared" si="272"/>
        <v>3</v>
      </c>
      <c r="BG276" s="1">
        <v>141</v>
      </c>
      <c r="BH276" s="1">
        <f t="shared" si="305"/>
        <v>3</v>
      </c>
      <c r="BI276" s="10">
        <v>138</v>
      </c>
      <c r="BJ276" s="1">
        <f t="shared" si="242"/>
        <v>1</v>
      </c>
      <c r="BK276" s="10">
        <v>137</v>
      </c>
      <c r="BL276" s="1">
        <f t="shared" si="244"/>
        <v>2</v>
      </c>
      <c r="BM276" s="10">
        <v>135</v>
      </c>
      <c r="BN276" s="1">
        <f t="shared" si="249"/>
        <v>0</v>
      </c>
      <c r="BO276" s="10">
        <v>135</v>
      </c>
      <c r="BP276" s="1">
        <f t="shared" si="249"/>
        <v>3</v>
      </c>
      <c r="BQ276" s="10">
        <v>132</v>
      </c>
      <c r="BR276" s="1">
        <f t="shared" si="268"/>
        <v>1</v>
      </c>
      <c r="BS276" s="10">
        <v>131</v>
      </c>
      <c r="BT276" s="1">
        <f t="shared" si="256"/>
        <v>1</v>
      </c>
      <c r="BU276" s="10">
        <v>130</v>
      </c>
      <c r="BV276" s="1">
        <f t="shared" si="256"/>
        <v>0</v>
      </c>
      <c r="BW276" s="1">
        <v>130</v>
      </c>
      <c r="BX276" s="3">
        <v>130</v>
      </c>
      <c r="BY276" s="3">
        <v>130</v>
      </c>
      <c r="BZ276" s="7"/>
      <c r="CA276" s="5">
        <f t="shared" si="288"/>
        <v>0</v>
      </c>
      <c r="CB276" s="2"/>
      <c r="CC276" s="2"/>
      <c r="CE276" t="s">
        <v>677</v>
      </c>
      <c r="CF276" s="1" t="s">
        <v>678</v>
      </c>
    </row>
    <row r="277" spans="1:84">
      <c r="A277" s="112">
        <f>(R277)/((1*3))</f>
        <v>2.6666666666666665</v>
      </c>
      <c r="B277" s="1" t="s">
        <v>913</v>
      </c>
      <c r="C277" s="1" t="s">
        <v>96</v>
      </c>
      <c r="D277" s="159">
        <v>42959</v>
      </c>
      <c r="E277" s="141"/>
      <c r="F277" s="158">
        <f t="shared" si="301"/>
        <v>323</v>
      </c>
      <c r="H277" s="1" t="s">
        <v>1006</v>
      </c>
      <c r="I277" s="1">
        <v>1</v>
      </c>
      <c r="J277" s="10" t="s">
        <v>319</v>
      </c>
      <c r="K277" s="315">
        <v>17</v>
      </c>
      <c r="L277" s="1">
        <f t="shared" si="299"/>
        <v>0</v>
      </c>
      <c r="M277" s="311">
        <v>17</v>
      </c>
      <c r="N277" s="1">
        <f t="shared" si="300"/>
        <v>1</v>
      </c>
      <c r="O277" s="308">
        <v>16</v>
      </c>
      <c r="P277" s="1">
        <f t="shared" si="281"/>
        <v>0</v>
      </c>
      <c r="Q277" s="301">
        <v>16</v>
      </c>
      <c r="R277" s="1">
        <f t="shared" si="302"/>
        <v>8</v>
      </c>
      <c r="S277" s="290">
        <v>8</v>
      </c>
      <c r="T277" s="1">
        <f t="shared" si="303"/>
        <v>0</v>
      </c>
      <c r="U277" s="282">
        <v>8</v>
      </c>
      <c r="V277" s="1">
        <f t="shared" si="304"/>
        <v>0</v>
      </c>
      <c r="W277" s="77">
        <v>8</v>
      </c>
      <c r="X277" s="1">
        <f t="shared" si="287"/>
        <v>0</v>
      </c>
      <c r="Y277" s="265">
        <v>8</v>
      </c>
      <c r="Z277" s="1">
        <f t="shared" si="294"/>
        <v>0</v>
      </c>
      <c r="AA277" s="262">
        <v>8</v>
      </c>
      <c r="AB277" s="1">
        <f t="shared" si="295"/>
        <v>0</v>
      </c>
      <c r="AC277" s="262">
        <v>8</v>
      </c>
      <c r="AD277" s="1">
        <f t="shared" si="296"/>
        <v>0</v>
      </c>
      <c r="AE277" s="63">
        <v>8</v>
      </c>
      <c r="AF277" s="1">
        <f t="shared" ref="AF277" si="306">AE277-AG277</f>
        <v>0</v>
      </c>
      <c r="AG277" s="206">
        <v>8</v>
      </c>
      <c r="AH277" s="1">
        <f t="shared" ref="AH277" si="307">AG277-AI277</f>
        <v>0</v>
      </c>
      <c r="AI277" s="63">
        <v>8</v>
      </c>
      <c r="AJ277" s="1">
        <f t="shared" ref="AJ277" si="308">AI277-AK277</f>
        <v>0</v>
      </c>
      <c r="AK277" s="63">
        <v>8</v>
      </c>
      <c r="AL277" s="1">
        <f t="shared" si="297"/>
        <v>0</v>
      </c>
      <c r="AM277" s="63">
        <v>8</v>
      </c>
      <c r="AN277" s="1">
        <f t="shared" si="293"/>
        <v>0</v>
      </c>
      <c r="AO277" s="63">
        <v>8</v>
      </c>
      <c r="AP277" s="1">
        <f t="shared" ref="AP277" si="309">AO277-AQ277</f>
        <v>0</v>
      </c>
      <c r="AQ277" s="63">
        <v>8</v>
      </c>
      <c r="AR277" s="1">
        <f t="shared" si="269"/>
        <v>0</v>
      </c>
      <c r="AS277" s="63">
        <v>8</v>
      </c>
      <c r="AT277" s="1">
        <f t="shared" si="270"/>
        <v>0</v>
      </c>
      <c r="AU277" s="63">
        <v>8</v>
      </c>
      <c r="AV277" s="1">
        <f t="shared" ref="AV277" si="310">AU277-AW277</f>
        <v>0</v>
      </c>
      <c r="AW277" s="94">
        <v>8</v>
      </c>
      <c r="AX277" s="1">
        <f t="shared" ref="AX277" si="311">AW277-AY277</f>
        <v>0</v>
      </c>
      <c r="AY277" s="63">
        <v>8</v>
      </c>
      <c r="AZ277" s="1">
        <f t="shared" ref="AZ277" si="312">AY277-BA277</f>
        <v>0</v>
      </c>
      <c r="BA277" s="63">
        <v>8</v>
      </c>
      <c r="BB277" s="1">
        <f t="shared" ref="BB277" si="313">BA277-BC277</f>
        <v>0</v>
      </c>
      <c r="BC277" s="77">
        <v>8</v>
      </c>
      <c r="BD277" s="1">
        <f t="shared" ref="BD277" si="314">BC277-BE277</f>
        <v>0</v>
      </c>
      <c r="BE277" s="63">
        <v>8</v>
      </c>
      <c r="BF277" s="1">
        <f t="shared" ref="BF277" si="315">BE277-BG277</f>
        <v>0</v>
      </c>
      <c r="BG277" s="1">
        <v>8</v>
      </c>
      <c r="BH277" s="1">
        <f t="shared" ref="BH277" si="316">BG277-BI277</f>
        <v>0</v>
      </c>
      <c r="BI277" s="10">
        <v>8</v>
      </c>
      <c r="BJ277" s="1">
        <f t="shared" ref="BJ277" si="317">BI277-BK277</f>
        <v>0</v>
      </c>
      <c r="BK277" s="10">
        <v>8</v>
      </c>
      <c r="BL277" s="1">
        <f t="shared" ref="BL277" si="318">BK277-BM277</f>
        <v>0</v>
      </c>
      <c r="BM277" s="10">
        <v>8</v>
      </c>
      <c r="BN277" s="1">
        <f t="shared" ref="BN277" si="319">BM277-BO277</f>
        <v>0</v>
      </c>
      <c r="BO277" s="10">
        <v>8</v>
      </c>
      <c r="BP277" s="1">
        <f t="shared" ref="BP277" si="320">BO277-BQ277</f>
        <v>0</v>
      </c>
      <c r="BQ277" s="10">
        <v>8</v>
      </c>
      <c r="BR277" s="1">
        <f t="shared" ref="BR277" si="321">BQ277-BS277</f>
        <v>0</v>
      </c>
      <c r="BS277" s="10">
        <v>8</v>
      </c>
      <c r="BT277" s="1">
        <f t="shared" ref="BT277" si="322">BS277-BU277</f>
        <v>0</v>
      </c>
      <c r="BU277" s="10">
        <v>8</v>
      </c>
      <c r="BV277" s="1">
        <f t="shared" ref="BV277" si="323">BU277-BW277</f>
        <v>0</v>
      </c>
      <c r="BW277" s="1">
        <v>8</v>
      </c>
      <c r="BX277" s="3">
        <v>8</v>
      </c>
      <c r="BY277" s="3">
        <v>8</v>
      </c>
      <c r="BZ277" s="7"/>
      <c r="CA277" s="5">
        <f t="shared" ref="CA277" si="324">BX277-BY277+BZ277</f>
        <v>0</v>
      </c>
      <c r="CB277" s="2"/>
      <c r="CC277" s="2"/>
      <c r="CE277" t="s">
        <v>679</v>
      </c>
      <c r="CF277" s="1" t="s">
        <v>680</v>
      </c>
    </row>
    <row r="278" spans="1:84">
      <c r="A278" s="112">
        <f>(R278)/((1*3))</f>
        <v>3.6666666666666665</v>
      </c>
      <c r="B278" s="1" t="s">
        <v>801</v>
      </c>
      <c r="C278" s="1" t="s">
        <v>96</v>
      </c>
      <c r="D278" s="159">
        <v>42959</v>
      </c>
      <c r="E278" s="141"/>
      <c r="F278" s="158">
        <f t="shared" si="301"/>
        <v>323</v>
      </c>
      <c r="H278" s="1" t="s">
        <v>1006</v>
      </c>
      <c r="I278" s="1">
        <v>1</v>
      </c>
      <c r="J278" s="42" t="s">
        <v>1262</v>
      </c>
      <c r="K278" s="315">
        <v>17</v>
      </c>
      <c r="L278" s="1">
        <f t="shared" si="299"/>
        <v>1</v>
      </c>
      <c r="M278" s="311">
        <v>16</v>
      </c>
      <c r="N278" s="1">
        <f t="shared" si="300"/>
        <v>0</v>
      </c>
      <c r="O278" s="308">
        <v>16</v>
      </c>
      <c r="P278" s="1">
        <f t="shared" si="281"/>
        <v>5</v>
      </c>
      <c r="Q278" s="301">
        <v>11</v>
      </c>
      <c r="R278" s="1">
        <f t="shared" ref="R278" si="325">Q278-S278</f>
        <v>11</v>
      </c>
      <c r="S278" s="84"/>
      <c r="T278" s="84"/>
      <c r="U278" s="84"/>
      <c r="V278" s="84"/>
      <c r="W278" s="84"/>
      <c r="X278" s="84"/>
      <c r="Y278" s="84"/>
      <c r="Z278" s="84"/>
      <c r="AA278" s="84"/>
      <c r="AB278" s="84"/>
      <c r="AC278" s="84"/>
      <c r="AD278" s="84"/>
      <c r="AE278" s="88"/>
      <c r="AF278" s="84"/>
      <c r="AG278" s="88"/>
      <c r="AH278" s="84"/>
      <c r="AI278" s="88"/>
      <c r="AJ278" s="84"/>
      <c r="AK278" s="88"/>
      <c r="AL278" s="84"/>
      <c r="AM278" s="88"/>
      <c r="AN278" s="264"/>
      <c r="AO278" s="88"/>
      <c r="AP278" s="264"/>
      <c r="AQ278" s="84"/>
      <c r="AR278" s="84"/>
      <c r="AS278" s="84"/>
      <c r="AT278" s="84"/>
      <c r="AU278" s="84"/>
      <c r="AV278" s="84"/>
      <c r="AW278" s="84"/>
      <c r="AX278" s="84"/>
      <c r="AY278" s="84"/>
      <c r="AZ278" s="84"/>
      <c r="BA278" s="84"/>
      <c r="BB278" s="84"/>
      <c r="BC278" s="91"/>
      <c r="BD278" s="84"/>
      <c r="BE278" s="84"/>
      <c r="BF278" s="84"/>
      <c r="BG278" s="84"/>
      <c r="BH278" s="84"/>
      <c r="BI278" s="84"/>
      <c r="BJ278" s="84"/>
      <c r="BK278" s="84"/>
      <c r="BL278" s="84"/>
      <c r="BM278" s="84"/>
      <c r="BN278" s="84"/>
      <c r="BO278" s="84"/>
      <c r="BP278" s="84"/>
      <c r="BQ278" s="84"/>
      <c r="BR278" s="84"/>
      <c r="BS278" s="84"/>
      <c r="BT278" s="84"/>
      <c r="BU278" s="84"/>
      <c r="BV278" s="84"/>
      <c r="BW278" s="84"/>
      <c r="BX278" s="89"/>
      <c r="BY278" s="89"/>
      <c r="BZ278" s="7"/>
      <c r="CA278" s="5"/>
      <c r="CB278" s="2"/>
      <c r="CC278" s="2"/>
      <c r="CE278"/>
    </row>
    <row r="279" spans="1:84">
      <c r="A279" s="60">
        <f>(X279+Z279+AB279+AD279+AF279+AH279+AJ279+AL279+AN279+AP279+AR279+AT279+AV279+AX279+AZ279+BB279+BD279+BF279+BH279+BJ279+BL279+BN279+BP279+BR279+BT279+BV279)/((25*3)+1.5)</f>
        <v>1.803921568627451</v>
      </c>
      <c r="B279" s="1" t="s">
        <v>914</v>
      </c>
      <c r="C279" s="1" t="s">
        <v>96</v>
      </c>
      <c r="D279" s="159">
        <v>32910</v>
      </c>
      <c r="E279" s="141"/>
      <c r="F279" s="158">
        <f t="shared" si="301"/>
        <v>10372</v>
      </c>
      <c r="H279" s="1" t="s">
        <v>1006</v>
      </c>
      <c r="I279" s="1">
        <v>1</v>
      </c>
      <c r="J279" s="1" t="s">
        <v>168</v>
      </c>
      <c r="K279" s="315">
        <v>523</v>
      </c>
      <c r="L279" s="1">
        <f t="shared" si="299"/>
        <v>7</v>
      </c>
      <c r="M279" s="311">
        <v>516</v>
      </c>
      <c r="N279" s="1">
        <f t="shared" si="300"/>
        <v>7</v>
      </c>
      <c r="O279" s="308">
        <v>509</v>
      </c>
      <c r="P279" s="1">
        <f t="shared" si="281"/>
        <v>0</v>
      </c>
      <c r="Q279" s="301">
        <v>509</v>
      </c>
      <c r="R279" s="1">
        <f t="shared" ref="R279:R319" si="326">Q279-S279</f>
        <v>1</v>
      </c>
      <c r="S279" s="290">
        <v>508</v>
      </c>
      <c r="T279" s="1">
        <f t="shared" ref="T279:T308" si="327">S279-U279</f>
        <v>6</v>
      </c>
      <c r="U279" s="282">
        <v>502</v>
      </c>
      <c r="V279" s="1">
        <f t="shared" ref="V279:V308" si="328">U279-W279</f>
        <v>2</v>
      </c>
      <c r="W279" s="77">
        <v>500</v>
      </c>
      <c r="X279" s="1">
        <f t="shared" ref="X279:X299" si="329">W279-Y279</f>
        <v>11</v>
      </c>
      <c r="Y279" s="265">
        <v>489</v>
      </c>
      <c r="Z279" s="1">
        <f t="shared" ref="Z279:Z326" si="330">Y279-AA279</f>
        <v>5</v>
      </c>
      <c r="AA279" s="234">
        <v>484</v>
      </c>
      <c r="AB279" s="1">
        <f t="shared" ref="AB279:AB326" si="331">AA279-AC279</f>
        <v>4</v>
      </c>
      <c r="AC279" s="227">
        <v>480</v>
      </c>
      <c r="AD279" s="1">
        <f t="shared" ref="AD279:AD326" si="332">AC279-AE279</f>
        <v>1</v>
      </c>
      <c r="AE279" s="63">
        <v>479</v>
      </c>
      <c r="AF279" s="1">
        <f t="shared" si="276"/>
        <v>1</v>
      </c>
      <c r="AG279" s="206">
        <v>478</v>
      </c>
      <c r="AH279" s="1">
        <f t="shared" si="277"/>
        <v>7</v>
      </c>
      <c r="AI279" s="63">
        <v>471</v>
      </c>
      <c r="AJ279" s="1">
        <f t="shared" si="278"/>
        <v>0</v>
      </c>
      <c r="AK279" s="63">
        <v>471</v>
      </c>
      <c r="AL279" s="1">
        <f t="shared" ref="AL279:AL326" si="333">AK279-AM279</f>
        <v>5</v>
      </c>
      <c r="AM279" s="63">
        <v>466</v>
      </c>
      <c r="AN279" s="1">
        <f t="shared" ref="AN279:AN326" si="334">AM279-AO279</f>
        <v>3</v>
      </c>
      <c r="AO279" s="63">
        <v>463</v>
      </c>
      <c r="AP279" s="1">
        <f t="shared" si="285"/>
        <v>7</v>
      </c>
      <c r="AQ279" s="63">
        <v>456</v>
      </c>
      <c r="AR279" s="1">
        <f t="shared" ref="AR279:AR326" si="335">AQ279-AS279</f>
        <v>12</v>
      </c>
      <c r="AS279" s="63">
        <v>444</v>
      </c>
      <c r="AT279" s="1">
        <f t="shared" ref="AT279:AT326" si="336">AS279-AU279</f>
        <v>8</v>
      </c>
      <c r="AU279" s="63">
        <v>436</v>
      </c>
      <c r="AV279" s="1">
        <f t="shared" si="289"/>
        <v>3</v>
      </c>
      <c r="AW279" s="94">
        <v>433</v>
      </c>
      <c r="AX279" s="1">
        <f t="shared" si="253"/>
        <v>5</v>
      </c>
      <c r="AY279" s="63">
        <v>428</v>
      </c>
      <c r="AZ279" s="1">
        <f t="shared" si="254"/>
        <v>16</v>
      </c>
      <c r="BA279" s="63">
        <v>412</v>
      </c>
      <c r="BB279" s="1">
        <f t="shared" si="272"/>
        <v>3</v>
      </c>
      <c r="BC279" s="77">
        <v>409</v>
      </c>
      <c r="BD279" s="1">
        <f t="shared" si="272"/>
        <v>1</v>
      </c>
      <c r="BE279" s="63">
        <v>408</v>
      </c>
      <c r="BF279" s="1">
        <f t="shared" si="272"/>
        <v>7</v>
      </c>
      <c r="BG279" s="1">
        <v>401</v>
      </c>
      <c r="BH279" s="1">
        <f t="shared" si="305"/>
        <v>3</v>
      </c>
      <c r="BI279" s="10">
        <v>398</v>
      </c>
      <c r="BJ279" s="1">
        <f t="shared" ref="BJ279:BJ327" si="337">BI279-BK279</f>
        <v>7</v>
      </c>
      <c r="BK279" s="10">
        <v>391</v>
      </c>
      <c r="BL279" s="1">
        <f t="shared" si="244"/>
        <v>6</v>
      </c>
      <c r="BM279" s="10">
        <v>385</v>
      </c>
      <c r="BN279" s="1">
        <f t="shared" si="249"/>
        <v>4</v>
      </c>
      <c r="BO279" s="10">
        <v>381</v>
      </c>
      <c r="BP279" s="1">
        <f t="shared" si="249"/>
        <v>7</v>
      </c>
      <c r="BQ279" s="10">
        <v>374</v>
      </c>
      <c r="BR279" s="1">
        <f t="shared" si="268"/>
        <v>5</v>
      </c>
      <c r="BS279" s="10">
        <v>369</v>
      </c>
      <c r="BT279" s="1">
        <f t="shared" si="256"/>
        <v>7</v>
      </c>
      <c r="BU279" s="10">
        <v>362</v>
      </c>
      <c r="BV279" s="1">
        <f t="shared" si="256"/>
        <v>0</v>
      </c>
      <c r="BW279" s="1">
        <v>362</v>
      </c>
      <c r="BX279" s="3">
        <v>363</v>
      </c>
      <c r="BY279" s="3">
        <v>357</v>
      </c>
      <c r="BZ279" s="7"/>
      <c r="CA279" s="5">
        <f t="shared" si="288"/>
        <v>6</v>
      </c>
      <c r="CB279" s="2"/>
      <c r="CC279" s="2"/>
      <c r="CE279" t="s">
        <v>681</v>
      </c>
      <c r="CF279" s="1" t="s">
        <v>682</v>
      </c>
    </row>
    <row r="280" spans="1:84">
      <c r="B280" s="1" t="s">
        <v>915</v>
      </c>
      <c r="C280" s="1" t="s">
        <v>100</v>
      </c>
      <c r="D280" s="166">
        <v>39456</v>
      </c>
      <c r="E280" s="166">
        <v>42722</v>
      </c>
      <c r="F280" s="165">
        <f>E280-D280</f>
        <v>3266</v>
      </c>
      <c r="H280" s="87" t="s">
        <v>1006</v>
      </c>
      <c r="I280" s="87">
        <v>0</v>
      </c>
      <c r="J280" s="87" t="s">
        <v>310</v>
      </c>
      <c r="K280" s="315">
        <v>71</v>
      </c>
      <c r="L280" s="1">
        <f t="shared" si="299"/>
        <v>0</v>
      </c>
      <c r="M280" s="311">
        <v>71</v>
      </c>
      <c r="N280" s="1">
        <f t="shared" si="300"/>
        <v>0</v>
      </c>
      <c r="O280" s="308">
        <v>71</v>
      </c>
      <c r="P280" s="1">
        <f t="shared" si="281"/>
        <v>0</v>
      </c>
      <c r="Q280" s="301">
        <v>71</v>
      </c>
      <c r="R280" s="1">
        <f t="shared" si="326"/>
        <v>0</v>
      </c>
      <c r="S280" s="290">
        <v>71</v>
      </c>
      <c r="T280" s="1">
        <f t="shared" si="327"/>
        <v>1</v>
      </c>
      <c r="U280" s="282">
        <v>70</v>
      </c>
      <c r="V280" s="1">
        <f t="shared" si="328"/>
        <v>1</v>
      </c>
      <c r="W280" s="77">
        <v>69</v>
      </c>
      <c r="X280" s="1">
        <f t="shared" si="329"/>
        <v>2</v>
      </c>
      <c r="Y280" s="265">
        <v>67</v>
      </c>
      <c r="Z280" s="1">
        <f t="shared" si="330"/>
        <v>1</v>
      </c>
      <c r="AA280" s="234">
        <v>66</v>
      </c>
      <c r="AB280" s="1">
        <f t="shared" si="331"/>
        <v>2</v>
      </c>
      <c r="AC280" s="227">
        <v>64</v>
      </c>
      <c r="AD280" s="1">
        <f t="shared" si="332"/>
        <v>1</v>
      </c>
      <c r="AE280" s="63">
        <v>63</v>
      </c>
      <c r="AF280" s="1">
        <f t="shared" si="276"/>
        <v>1</v>
      </c>
      <c r="AG280" s="206">
        <v>62</v>
      </c>
      <c r="AH280" s="1">
        <f t="shared" si="277"/>
        <v>8</v>
      </c>
      <c r="AI280" s="63">
        <v>54</v>
      </c>
      <c r="AJ280" s="1">
        <f t="shared" si="278"/>
        <v>1</v>
      </c>
      <c r="AK280" s="63">
        <v>53</v>
      </c>
      <c r="AL280" s="1">
        <f t="shared" si="333"/>
        <v>0</v>
      </c>
      <c r="AM280" s="63">
        <v>53</v>
      </c>
      <c r="AN280" s="1">
        <f t="shared" si="334"/>
        <v>3</v>
      </c>
      <c r="AO280" s="63">
        <v>50</v>
      </c>
      <c r="AP280" s="1">
        <f t="shared" si="285"/>
        <v>1</v>
      </c>
      <c r="AQ280" s="63">
        <v>49</v>
      </c>
      <c r="AR280" s="1">
        <f t="shared" si="335"/>
        <v>6</v>
      </c>
      <c r="AS280" s="63">
        <v>43</v>
      </c>
      <c r="AT280" s="1">
        <f t="shared" si="336"/>
        <v>3</v>
      </c>
      <c r="AU280" s="63">
        <v>40</v>
      </c>
      <c r="AV280" s="1">
        <f t="shared" si="289"/>
        <v>0</v>
      </c>
      <c r="AW280" s="94">
        <v>40</v>
      </c>
      <c r="AX280" s="1">
        <f t="shared" si="253"/>
        <v>2</v>
      </c>
      <c r="AY280" s="63">
        <v>38</v>
      </c>
      <c r="AZ280" s="1">
        <f t="shared" si="254"/>
        <v>2</v>
      </c>
      <c r="BA280" s="63">
        <v>36</v>
      </c>
      <c r="BB280" s="1">
        <f t="shared" si="272"/>
        <v>5</v>
      </c>
      <c r="BC280" s="77">
        <v>31</v>
      </c>
      <c r="BD280" s="1">
        <f t="shared" si="272"/>
        <v>1</v>
      </c>
      <c r="BE280" s="63">
        <v>30</v>
      </c>
      <c r="BF280" s="1">
        <f t="shared" si="272"/>
        <v>0</v>
      </c>
      <c r="BG280" s="1">
        <v>30</v>
      </c>
      <c r="BH280" s="1">
        <f t="shared" si="305"/>
        <v>0</v>
      </c>
      <c r="BI280" s="10">
        <v>30</v>
      </c>
      <c r="BJ280" s="1">
        <f t="shared" si="337"/>
        <v>2</v>
      </c>
      <c r="BK280" s="10">
        <v>28</v>
      </c>
      <c r="BL280" s="1">
        <f t="shared" ref="BL280:BL327" si="338">BK280-BM280</f>
        <v>0</v>
      </c>
      <c r="BM280" s="10">
        <v>28</v>
      </c>
      <c r="BN280" s="1">
        <f t="shared" si="249"/>
        <v>4</v>
      </c>
      <c r="BO280" s="10">
        <v>24</v>
      </c>
      <c r="BP280" s="1">
        <f t="shared" si="249"/>
        <v>2</v>
      </c>
      <c r="BQ280" s="10">
        <v>22</v>
      </c>
      <c r="BR280" s="1">
        <f t="shared" si="268"/>
        <v>5</v>
      </c>
      <c r="BS280" s="10">
        <v>17</v>
      </c>
      <c r="BT280" s="1">
        <f t="shared" si="256"/>
        <v>0</v>
      </c>
      <c r="BU280" s="10">
        <v>17</v>
      </c>
      <c r="BV280" s="1">
        <f t="shared" si="256"/>
        <v>1</v>
      </c>
      <c r="BW280" s="1">
        <v>16</v>
      </c>
      <c r="BX280" s="3">
        <v>16</v>
      </c>
      <c r="BY280" s="3">
        <v>15</v>
      </c>
      <c r="BZ280" s="7"/>
      <c r="CA280" s="5">
        <f t="shared" si="288"/>
        <v>1</v>
      </c>
      <c r="CB280" s="2"/>
      <c r="CC280" s="2"/>
      <c r="CE280" t="s">
        <v>683</v>
      </c>
      <c r="CF280" s="1" t="s">
        <v>684</v>
      </c>
    </row>
    <row r="281" spans="1:84">
      <c r="A281" s="60">
        <f>(X281+Z281+AB281+AD281+AF281+AH281+AJ281+AL281+AN281+AP281+AR281+AT281+AV281+AX281+AZ281+BB281+BD281+BF281+BH281+BJ281+BL281+BN281+BP281+BR281+BT281+BV281)/((25*3)+1.5)</f>
        <v>0.90196078431372551</v>
      </c>
      <c r="B281" s="1" t="s">
        <v>916</v>
      </c>
      <c r="C281" s="1" t="s">
        <v>96</v>
      </c>
      <c r="D281" s="159">
        <v>40206</v>
      </c>
      <c r="E281" s="141"/>
      <c r="F281" s="158">
        <f>$B$1-D281</f>
        <v>3076</v>
      </c>
      <c r="H281" s="1" t="s">
        <v>1006</v>
      </c>
      <c r="I281" s="1">
        <v>1</v>
      </c>
      <c r="J281" s="1" t="s">
        <v>316</v>
      </c>
      <c r="K281" s="315">
        <v>94</v>
      </c>
      <c r="L281" s="1">
        <f t="shared" si="299"/>
        <v>1</v>
      </c>
      <c r="M281" s="311">
        <v>93</v>
      </c>
      <c r="N281" s="1">
        <f t="shared" si="300"/>
        <v>6</v>
      </c>
      <c r="O281" s="308">
        <v>87</v>
      </c>
      <c r="P281" s="1">
        <f t="shared" si="281"/>
        <v>0</v>
      </c>
      <c r="Q281" s="301">
        <v>87</v>
      </c>
      <c r="R281" s="1">
        <f t="shared" si="326"/>
        <v>0</v>
      </c>
      <c r="S281" s="290">
        <v>87</v>
      </c>
      <c r="T281" s="1">
        <f t="shared" si="327"/>
        <v>2</v>
      </c>
      <c r="U281" s="282">
        <v>85</v>
      </c>
      <c r="V281" s="1">
        <f t="shared" si="328"/>
        <v>2</v>
      </c>
      <c r="W281" s="77">
        <v>83</v>
      </c>
      <c r="X281" s="1">
        <f t="shared" si="329"/>
        <v>5</v>
      </c>
      <c r="Y281" s="265">
        <v>78</v>
      </c>
      <c r="Z281" s="1">
        <f t="shared" si="330"/>
        <v>3</v>
      </c>
      <c r="AA281" s="234">
        <v>75</v>
      </c>
      <c r="AB281" s="1">
        <f t="shared" si="331"/>
        <v>0</v>
      </c>
      <c r="AC281" s="227">
        <v>75</v>
      </c>
      <c r="AD281" s="1">
        <f t="shared" si="332"/>
        <v>2</v>
      </c>
      <c r="AE281" s="63">
        <v>73</v>
      </c>
      <c r="AF281" s="1">
        <f t="shared" si="276"/>
        <v>0</v>
      </c>
      <c r="AG281" s="206">
        <v>73</v>
      </c>
      <c r="AH281" s="1">
        <f t="shared" si="277"/>
        <v>4</v>
      </c>
      <c r="AI281" s="63">
        <v>69</v>
      </c>
      <c r="AJ281" s="1">
        <f t="shared" si="278"/>
        <v>1</v>
      </c>
      <c r="AK281" s="63">
        <v>68</v>
      </c>
      <c r="AL281" s="1">
        <f t="shared" si="333"/>
        <v>4</v>
      </c>
      <c r="AM281" s="63">
        <v>64</v>
      </c>
      <c r="AN281" s="1">
        <f t="shared" si="334"/>
        <v>5</v>
      </c>
      <c r="AO281" s="63">
        <v>59</v>
      </c>
      <c r="AP281" s="1">
        <f t="shared" si="285"/>
        <v>1</v>
      </c>
      <c r="AQ281" s="63">
        <v>58</v>
      </c>
      <c r="AR281" s="1">
        <f t="shared" si="335"/>
        <v>5</v>
      </c>
      <c r="AS281" s="63">
        <v>53</v>
      </c>
      <c r="AT281" s="1">
        <f t="shared" si="336"/>
        <v>2</v>
      </c>
      <c r="AU281" s="63">
        <v>51</v>
      </c>
      <c r="AV281" s="1">
        <f t="shared" si="289"/>
        <v>0</v>
      </c>
      <c r="AW281" s="94">
        <v>51</v>
      </c>
      <c r="AX281" s="1">
        <f t="shared" si="253"/>
        <v>2</v>
      </c>
      <c r="AY281" s="63">
        <v>49</v>
      </c>
      <c r="AZ281" s="1">
        <f t="shared" si="254"/>
        <v>5</v>
      </c>
      <c r="BA281" s="63">
        <v>44</v>
      </c>
      <c r="BB281" s="1">
        <f t="shared" si="272"/>
        <v>7</v>
      </c>
      <c r="BC281" s="77">
        <v>37</v>
      </c>
      <c r="BD281" s="1">
        <f t="shared" si="272"/>
        <v>0</v>
      </c>
      <c r="BE281" s="63">
        <v>37</v>
      </c>
      <c r="BF281" s="1">
        <f t="shared" si="272"/>
        <v>2</v>
      </c>
      <c r="BG281" s="1">
        <v>35</v>
      </c>
      <c r="BH281" s="1">
        <f t="shared" si="305"/>
        <v>0</v>
      </c>
      <c r="BI281" s="10">
        <v>35</v>
      </c>
      <c r="BJ281" s="1">
        <f t="shared" si="337"/>
        <v>4</v>
      </c>
      <c r="BK281" s="10">
        <v>31</v>
      </c>
      <c r="BL281" s="1">
        <f t="shared" si="338"/>
        <v>2</v>
      </c>
      <c r="BM281" s="10">
        <v>29</v>
      </c>
      <c r="BN281" s="1">
        <f t="shared" si="249"/>
        <v>2</v>
      </c>
      <c r="BO281" s="10">
        <v>27</v>
      </c>
      <c r="BP281" s="1">
        <f t="shared" si="249"/>
        <v>4</v>
      </c>
      <c r="BQ281" s="10">
        <v>23</v>
      </c>
      <c r="BR281" s="1">
        <f t="shared" si="268"/>
        <v>4</v>
      </c>
      <c r="BS281" s="10">
        <v>19</v>
      </c>
      <c r="BT281" s="1">
        <f t="shared" si="256"/>
        <v>4</v>
      </c>
      <c r="BU281" s="10">
        <v>15</v>
      </c>
      <c r="BV281" s="1">
        <f t="shared" si="256"/>
        <v>1</v>
      </c>
      <c r="BW281" s="1">
        <v>14</v>
      </c>
      <c r="BX281" s="3">
        <v>12</v>
      </c>
      <c r="BY281" s="3">
        <v>12</v>
      </c>
      <c r="BZ281" s="7"/>
      <c r="CA281" s="5">
        <f t="shared" si="288"/>
        <v>0</v>
      </c>
      <c r="CB281" s="2"/>
      <c r="CC281" s="2"/>
      <c r="CE281" t="s">
        <v>685</v>
      </c>
      <c r="CF281" s="1" t="s">
        <v>686</v>
      </c>
    </row>
    <row r="282" spans="1:84">
      <c r="A282" s="112">
        <f>(AL282+AN282+AP282)/((3*3))</f>
        <v>2.4444444444444446</v>
      </c>
      <c r="B282" s="1" t="s">
        <v>916</v>
      </c>
      <c r="C282" s="93" t="s">
        <v>97</v>
      </c>
      <c r="D282" s="159">
        <v>41852</v>
      </c>
      <c r="E282" s="141"/>
      <c r="F282" s="158">
        <f>$B$1-D282</f>
        <v>1430</v>
      </c>
      <c r="G282" s="92"/>
      <c r="H282" s="235" t="s">
        <v>1234</v>
      </c>
      <c r="I282" s="10">
        <v>1</v>
      </c>
      <c r="J282" s="92" t="s">
        <v>990</v>
      </c>
      <c r="K282" s="315">
        <v>72</v>
      </c>
      <c r="L282" s="10">
        <f t="shared" si="299"/>
        <v>2</v>
      </c>
      <c r="M282" s="311">
        <v>70</v>
      </c>
      <c r="N282" s="10">
        <f t="shared" si="300"/>
        <v>4</v>
      </c>
      <c r="O282" s="308">
        <v>66</v>
      </c>
      <c r="P282" s="10">
        <f t="shared" si="281"/>
        <v>1</v>
      </c>
      <c r="Q282" s="301">
        <v>65</v>
      </c>
      <c r="R282" s="10">
        <f t="shared" si="326"/>
        <v>3</v>
      </c>
      <c r="S282" s="290">
        <v>62</v>
      </c>
      <c r="T282" s="10">
        <f t="shared" si="327"/>
        <v>3</v>
      </c>
      <c r="U282" s="282">
        <v>59</v>
      </c>
      <c r="V282" s="10">
        <f t="shared" si="328"/>
        <v>11</v>
      </c>
      <c r="W282" s="77">
        <v>48</v>
      </c>
      <c r="X282" s="10">
        <f t="shared" si="329"/>
        <v>4</v>
      </c>
      <c r="Y282" s="265">
        <v>44</v>
      </c>
      <c r="Z282" s="10">
        <f t="shared" si="330"/>
        <v>3</v>
      </c>
      <c r="AA282" s="234">
        <v>41</v>
      </c>
      <c r="AB282" s="10">
        <f t="shared" si="331"/>
        <v>2</v>
      </c>
      <c r="AC282" s="227">
        <v>39</v>
      </c>
      <c r="AD282" s="10">
        <f t="shared" si="332"/>
        <v>8</v>
      </c>
      <c r="AE282" s="63">
        <v>31</v>
      </c>
      <c r="AF282" s="10">
        <f t="shared" si="276"/>
        <v>2</v>
      </c>
      <c r="AG282" s="206">
        <v>29</v>
      </c>
      <c r="AH282" s="10">
        <f t="shared" si="277"/>
        <v>7</v>
      </c>
      <c r="AI282" s="63">
        <v>22</v>
      </c>
      <c r="AJ282" s="10">
        <f t="shared" si="278"/>
        <v>0</v>
      </c>
      <c r="AK282" s="63">
        <v>22</v>
      </c>
      <c r="AL282" s="10">
        <f t="shared" si="333"/>
        <v>3</v>
      </c>
      <c r="AM282" s="63">
        <v>19</v>
      </c>
      <c r="AN282" s="10">
        <f t="shared" si="334"/>
        <v>5</v>
      </c>
      <c r="AO282" s="63">
        <v>14</v>
      </c>
      <c r="AP282" s="10">
        <f t="shared" si="285"/>
        <v>14</v>
      </c>
      <c r="AQ282" s="88">
        <v>0</v>
      </c>
      <c r="AR282" s="84"/>
      <c r="AS282" s="88"/>
      <c r="AT282" s="84"/>
      <c r="AU282" s="88"/>
      <c r="AV282" s="84"/>
      <c r="AW282" s="98"/>
      <c r="AX282" s="84"/>
      <c r="AY282" s="88"/>
      <c r="AZ282" s="84"/>
      <c r="BA282" s="88"/>
      <c r="BB282" s="84"/>
      <c r="BC282" s="83"/>
      <c r="BD282" s="84"/>
      <c r="BE282" s="88"/>
      <c r="BF282" s="84"/>
      <c r="BG282" s="84"/>
      <c r="BH282" s="84"/>
      <c r="BI282" s="84"/>
      <c r="BJ282" s="84"/>
      <c r="BK282" s="84"/>
      <c r="BL282" s="84"/>
      <c r="BM282" s="84"/>
      <c r="BN282" s="84"/>
      <c r="BO282" s="84"/>
      <c r="BP282" s="84"/>
      <c r="BQ282" s="84"/>
      <c r="BR282" s="84"/>
      <c r="BS282" s="84"/>
      <c r="BT282" s="84"/>
      <c r="BU282" s="84"/>
      <c r="BV282" s="84"/>
      <c r="BW282" s="84"/>
      <c r="BX282" s="89"/>
      <c r="BY282" s="89"/>
      <c r="BZ282" s="7"/>
      <c r="CA282" s="5">
        <f t="shared" ref="CA282" si="339">BX282-BY282+BZ282</f>
        <v>0</v>
      </c>
      <c r="CB282" s="2"/>
      <c r="CC282" s="2"/>
      <c r="CE282" t="s">
        <v>685</v>
      </c>
      <c r="CF282" s="1" t="s">
        <v>686</v>
      </c>
    </row>
    <row r="283" spans="1:84">
      <c r="B283" s="1" t="s">
        <v>917</v>
      </c>
      <c r="C283" s="1" t="s">
        <v>100</v>
      </c>
      <c r="D283" s="166">
        <v>32665</v>
      </c>
      <c r="E283" s="166">
        <v>40083</v>
      </c>
      <c r="F283" s="165">
        <f>E283-D283</f>
        <v>7418</v>
      </c>
      <c r="H283" s="155" t="s">
        <v>1007</v>
      </c>
      <c r="I283" s="8">
        <v>0</v>
      </c>
      <c r="J283" s="8" t="s">
        <v>218</v>
      </c>
      <c r="K283" s="315">
        <v>188</v>
      </c>
      <c r="L283" s="1">
        <f t="shared" si="299"/>
        <v>0</v>
      </c>
      <c r="M283" s="311">
        <v>188</v>
      </c>
      <c r="N283" s="1">
        <f t="shared" si="300"/>
        <v>0</v>
      </c>
      <c r="O283" s="308">
        <v>188</v>
      </c>
      <c r="P283" s="1">
        <f t="shared" si="281"/>
        <v>0</v>
      </c>
      <c r="Q283" s="301">
        <v>188</v>
      </c>
      <c r="R283" s="1">
        <f t="shared" si="326"/>
        <v>1</v>
      </c>
      <c r="S283" s="290">
        <v>187</v>
      </c>
      <c r="T283" s="1">
        <f t="shared" si="327"/>
        <v>0</v>
      </c>
      <c r="U283" s="282">
        <v>187</v>
      </c>
      <c r="V283" s="1">
        <f t="shared" si="328"/>
        <v>0</v>
      </c>
      <c r="W283" s="77">
        <v>187</v>
      </c>
      <c r="X283" s="1">
        <f t="shared" si="329"/>
        <v>0</v>
      </c>
      <c r="Y283" s="265">
        <v>187</v>
      </c>
      <c r="Z283" s="1">
        <f t="shared" si="330"/>
        <v>0</v>
      </c>
      <c r="AA283" s="234">
        <v>187</v>
      </c>
      <c r="AB283" s="1">
        <f t="shared" si="331"/>
        <v>0</v>
      </c>
      <c r="AC283" s="227">
        <v>187</v>
      </c>
      <c r="AD283" s="1">
        <f t="shared" si="332"/>
        <v>1</v>
      </c>
      <c r="AE283" s="63">
        <v>186</v>
      </c>
      <c r="AF283" s="1">
        <f t="shared" si="276"/>
        <v>0</v>
      </c>
      <c r="AG283" s="206">
        <v>186</v>
      </c>
      <c r="AH283" s="1">
        <f t="shared" si="277"/>
        <v>0</v>
      </c>
      <c r="AI283" s="63">
        <v>186</v>
      </c>
      <c r="AJ283" s="1">
        <f t="shared" si="278"/>
        <v>0</v>
      </c>
      <c r="AK283" s="63">
        <v>186</v>
      </c>
      <c r="AL283" s="1">
        <f t="shared" si="333"/>
        <v>0</v>
      </c>
      <c r="AM283" s="63">
        <v>186</v>
      </c>
      <c r="AN283" s="1">
        <f t="shared" si="334"/>
        <v>2</v>
      </c>
      <c r="AO283" s="63">
        <v>184</v>
      </c>
      <c r="AP283" s="1">
        <f t="shared" si="285"/>
        <v>0</v>
      </c>
      <c r="AQ283" s="63">
        <v>184</v>
      </c>
      <c r="AR283" s="1">
        <f t="shared" si="335"/>
        <v>0</v>
      </c>
      <c r="AS283" s="63">
        <v>184</v>
      </c>
      <c r="AT283" s="1">
        <f t="shared" si="336"/>
        <v>2</v>
      </c>
      <c r="AU283" s="63">
        <v>182</v>
      </c>
      <c r="AV283" s="1">
        <f t="shared" si="289"/>
        <v>0</v>
      </c>
      <c r="AW283" s="94">
        <v>182</v>
      </c>
      <c r="AX283" s="1">
        <f t="shared" si="253"/>
        <v>1</v>
      </c>
      <c r="AY283" s="63">
        <v>181</v>
      </c>
      <c r="AZ283" s="1">
        <f t="shared" si="254"/>
        <v>2</v>
      </c>
      <c r="BA283" s="63">
        <v>179</v>
      </c>
      <c r="BB283" s="1">
        <f t="shared" si="272"/>
        <v>0</v>
      </c>
      <c r="BC283" s="77">
        <v>179</v>
      </c>
      <c r="BD283" s="1">
        <f t="shared" si="272"/>
        <v>0</v>
      </c>
      <c r="BE283" s="63">
        <v>179</v>
      </c>
      <c r="BF283" s="1">
        <f t="shared" si="272"/>
        <v>0</v>
      </c>
      <c r="BG283" s="1">
        <v>179</v>
      </c>
      <c r="BH283" s="1">
        <f t="shared" si="305"/>
        <v>0</v>
      </c>
      <c r="BI283" s="10">
        <v>179</v>
      </c>
      <c r="BJ283" s="1">
        <f t="shared" si="337"/>
        <v>0</v>
      </c>
      <c r="BK283" s="10">
        <v>179</v>
      </c>
      <c r="BL283" s="1">
        <f t="shared" si="338"/>
        <v>0</v>
      </c>
      <c r="BM283" s="10">
        <v>179</v>
      </c>
      <c r="BN283" s="1">
        <f t="shared" si="249"/>
        <v>2</v>
      </c>
      <c r="BO283" s="10">
        <v>177</v>
      </c>
      <c r="BP283" s="1">
        <f t="shared" si="249"/>
        <v>1</v>
      </c>
      <c r="BQ283" s="10">
        <v>176</v>
      </c>
      <c r="BR283" s="1">
        <f t="shared" si="268"/>
        <v>0</v>
      </c>
      <c r="BS283" s="10">
        <v>176</v>
      </c>
      <c r="BT283" s="1">
        <f t="shared" si="256"/>
        <v>0</v>
      </c>
      <c r="BU283" s="10">
        <v>176</v>
      </c>
      <c r="BV283" s="1">
        <f t="shared" si="256"/>
        <v>0</v>
      </c>
      <c r="BW283" s="1">
        <v>176</v>
      </c>
      <c r="BX283" s="3">
        <v>176</v>
      </c>
      <c r="BY283" s="3">
        <v>168</v>
      </c>
      <c r="BZ283" s="7"/>
      <c r="CA283" s="5">
        <f t="shared" si="288"/>
        <v>8</v>
      </c>
      <c r="CB283" s="2"/>
      <c r="CC283" s="2"/>
      <c r="CE283" t="s">
        <v>687</v>
      </c>
      <c r="CF283" s="1" t="s">
        <v>688</v>
      </c>
    </row>
    <row r="284" spans="1:84">
      <c r="A284" s="60">
        <f>(X284+Z284+AB284+AD284+AF284+AH284+AJ284+AL284+AN284+AP284+AR284+AT284+AV284+AX284+AZ284+BB284+BD284+BF284+BH284+BJ284+BL284+BN284+BP284+BR284+BT284+BV284)/((25*3)+1.5)</f>
        <v>1.8431372549019607</v>
      </c>
      <c r="B284" s="1" t="s">
        <v>918</v>
      </c>
      <c r="C284" s="1" t="s">
        <v>96</v>
      </c>
      <c r="D284" s="159">
        <v>36031</v>
      </c>
      <c r="E284" s="141"/>
      <c r="F284" s="158">
        <f>$B$1-D284</f>
        <v>7251</v>
      </c>
      <c r="H284" s="138" t="s">
        <v>1007</v>
      </c>
      <c r="I284" s="1">
        <v>1</v>
      </c>
      <c r="J284" s="1" t="s">
        <v>175</v>
      </c>
      <c r="K284" s="315">
        <v>495</v>
      </c>
      <c r="L284" s="1">
        <f t="shared" si="299"/>
        <v>2</v>
      </c>
      <c r="M284" s="311">
        <v>493</v>
      </c>
      <c r="N284" s="1">
        <f t="shared" si="300"/>
        <v>1</v>
      </c>
      <c r="O284" s="308">
        <v>492</v>
      </c>
      <c r="P284" s="1">
        <f t="shared" si="281"/>
        <v>9</v>
      </c>
      <c r="Q284" s="301">
        <v>483</v>
      </c>
      <c r="R284" s="1">
        <f t="shared" si="326"/>
        <v>5</v>
      </c>
      <c r="S284" s="290">
        <v>478</v>
      </c>
      <c r="T284" s="1">
        <f t="shared" si="327"/>
        <v>5</v>
      </c>
      <c r="U284" s="282">
        <v>473</v>
      </c>
      <c r="V284" s="1">
        <f t="shared" si="328"/>
        <v>6</v>
      </c>
      <c r="W284" s="77">
        <v>467</v>
      </c>
      <c r="X284" s="1">
        <f t="shared" si="329"/>
        <v>2</v>
      </c>
      <c r="Y284" s="265">
        <v>465</v>
      </c>
      <c r="Z284" s="1">
        <f t="shared" si="330"/>
        <v>3</v>
      </c>
      <c r="AA284" s="234">
        <v>462</v>
      </c>
      <c r="AB284" s="1">
        <f t="shared" si="331"/>
        <v>6</v>
      </c>
      <c r="AC284" s="227">
        <v>456</v>
      </c>
      <c r="AD284" s="1">
        <f t="shared" si="332"/>
        <v>2</v>
      </c>
      <c r="AE284" s="63">
        <v>454</v>
      </c>
      <c r="AF284" s="1">
        <f t="shared" si="276"/>
        <v>2</v>
      </c>
      <c r="AG284" s="206">
        <v>452</v>
      </c>
      <c r="AH284" s="1">
        <f t="shared" si="277"/>
        <v>6</v>
      </c>
      <c r="AI284" s="63">
        <v>446</v>
      </c>
      <c r="AJ284" s="1">
        <f t="shared" si="278"/>
        <v>13</v>
      </c>
      <c r="AK284" s="63">
        <v>433</v>
      </c>
      <c r="AL284" s="1">
        <f t="shared" si="333"/>
        <v>6</v>
      </c>
      <c r="AM284" s="63">
        <v>427</v>
      </c>
      <c r="AN284" s="1">
        <f t="shared" si="334"/>
        <v>4</v>
      </c>
      <c r="AO284" s="63">
        <v>423</v>
      </c>
      <c r="AP284" s="1">
        <f t="shared" si="285"/>
        <v>3</v>
      </c>
      <c r="AQ284" s="63">
        <v>420</v>
      </c>
      <c r="AR284" s="1">
        <f t="shared" si="335"/>
        <v>6</v>
      </c>
      <c r="AS284" s="63">
        <v>414</v>
      </c>
      <c r="AT284" s="1">
        <f t="shared" si="336"/>
        <v>4</v>
      </c>
      <c r="AU284" s="63">
        <v>410</v>
      </c>
      <c r="AV284" s="1">
        <f t="shared" si="289"/>
        <v>4</v>
      </c>
      <c r="AW284" s="94">
        <v>406</v>
      </c>
      <c r="AX284" s="1">
        <f t="shared" si="253"/>
        <v>5</v>
      </c>
      <c r="AY284" s="63">
        <v>401</v>
      </c>
      <c r="AZ284" s="1">
        <f t="shared" si="254"/>
        <v>3</v>
      </c>
      <c r="BA284" s="63">
        <v>398</v>
      </c>
      <c r="BB284" s="1">
        <f t="shared" si="272"/>
        <v>23</v>
      </c>
      <c r="BC284" s="77">
        <v>375</v>
      </c>
      <c r="BD284" s="1">
        <f t="shared" si="272"/>
        <v>1</v>
      </c>
      <c r="BE284" s="63">
        <v>374</v>
      </c>
      <c r="BF284" s="1">
        <f t="shared" si="272"/>
        <v>2</v>
      </c>
      <c r="BG284" s="1">
        <v>372</v>
      </c>
      <c r="BH284" s="1">
        <f t="shared" si="305"/>
        <v>3</v>
      </c>
      <c r="BI284" s="10">
        <v>369</v>
      </c>
      <c r="BJ284" s="1">
        <f t="shared" si="337"/>
        <v>5</v>
      </c>
      <c r="BK284" s="10">
        <v>364</v>
      </c>
      <c r="BL284" s="1">
        <f t="shared" si="338"/>
        <v>4</v>
      </c>
      <c r="BM284" s="10">
        <v>360</v>
      </c>
      <c r="BN284" s="1">
        <f t="shared" si="249"/>
        <v>6</v>
      </c>
      <c r="BO284" s="10">
        <v>354</v>
      </c>
      <c r="BP284" s="1">
        <f t="shared" si="249"/>
        <v>8</v>
      </c>
      <c r="BQ284" s="10">
        <v>346</v>
      </c>
      <c r="BR284" s="1">
        <f t="shared" si="268"/>
        <v>8</v>
      </c>
      <c r="BS284" s="10">
        <v>338</v>
      </c>
      <c r="BT284" s="1">
        <f t="shared" si="256"/>
        <v>9</v>
      </c>
      <c r="BU284" s="10">
        <v>329</v>
      </c>
      <c r="BV284" s="1">
        <f t="shared" si="256"/>
        <v>3</v>
      </c>
      <c r="BW284" s="1">
        <v>326</v>
      </c>
      <c r="BX284" s="3">
        <v>327</v>
      </c>
      <c r="BY284" s="3">
        <v>325</v>
      </c>
      <c r="BZ284" s="7">
        <v>5</v>
      </c>
      <c r="CA284" s="5">
        <f t="shared" si="288"/>
        <v>7</v>
      </c>
      <c r="CB284" s="2"/>
      <c r="CC284" s="2"/>
      <c r="CE284" t="s">
        <v>689</v>
      </c>
      <c r="CF284" s="1" t="s">
        <v>690</v>
      </c>
    </row>
    <row r="285" spans="1:84">
      <c r="A285" s="112">
        <f>(AL285+AN285+AP285+AR285+AT285+AV285+AX285+AZ285+BB285+BD285+BF285+BH285+BJ285+BL285+BN285+BP285+BR285+BT285+BV285)/((18*3))</f>
        <v>2.1111111111111112</v>
      </c>
      <c r="B285" s="1" t="s">
        <v>919</v>
      </c>
      <c r="C285" s="1" t="s">
        <v>96</v>
      </c>
      <c r="D285" s="159">
        <v>40532</v>
      </c>
      <c r="E285" s="141"/>
      <c r="F285" s="158">
        <f>$B$1-D285</f>
        <v>2750</v>
      </c>
      <c r="H285" s="1" t="s">
        <v>1006</v>
      </c>
      <c r="I285" s="1">
        <v>1</v>
      </c>
      <c r="J285" s="10" t="s">
        <v>764</v>
      </c>
      <c r="K285" s="315">
        <v>129</v>
      </c>
      <c r="L285" s="1">
        <f t="shared" si="299"/>
        <v>2</v>
      </c>
      <c r="M285" s="311">
        <v>127</v>
      </c>
      <c r="N285" s="1">
        <f t="shared" si="300"/>
        <v>1</v>
      </c>
      <c r="O285" s="308">
        <v>126</v>
      </c>
      <c r="P285" s="1">
        <f t="shared" si="281"/>
        <v>0</v>
      </c>
      <c r="Q285" s="301">
        <v>126</v>
      </c>
      <c r="R285" s="1">
        <f t="shared" si="326"/>
        <v>0</v>
      </c>
      <c r="S285" s="290">
        <v>126</v>
      </c>
      <c r="T285" s="1">
        <f t="shared" si="327"/>
        <v>4</v>
      </c>
      <c r="U285" s="282">
        <v>122</v>
      </c>
      <c r="V285" s="1">
        <f t="shared" si="328"/>
        <v>1</v>
      </c>
      <c r="W285" s="77">
        <v>121</v>
      </c>
      <c r="X285" s="1">
        <f t="shared" si="329"/>
        <v>2</v>
      </c>
      <c r="Y285" s="265">
        <v>119</v>
      </c>
      <c r="Z285" s="1">
        <f t="shared" si="330"/>
        <v>0</v>
      </c>
      <c r="AA285" s="234">
        <v>119</v>
      </c>
      <c r="AB285" s="1">
        <f t="shared" si="331"/>
        <v>1</v>
      </c>
      <c r="AC285" s="227">
        <v>118</v>
      </c>
      <c r="AD285" s="1">
        <f t="shared" si="332"/>
        <v>2</v>
      </c>
      <c r="AE285" s="63">
        <v>116</v>
      </c>
      <c r="AF285" s="1">
        <f t="shared" si="276"/>
        <v>1</v>
      </c>
      <c r="AG285" s="206">
        <v>115</v>
      </c>
      <c r="AH285" s="1">
        <f t="shared" si="277"/>
        <v>1</v>
      </c>
      <c r="AI285" s="63">
        <v>114</v>
      </c>
      <c r="AJ285" s="1">
        <f t="shared" si="278"/>
        <v>0</v>
      </c>
      <c r="AK285" s="63">
        <v>114</v>
      </c>
      <c r="AL285" s="1">
        <f t="shared" si="333"/>
        <v>8</v>
      </c>
      <c r="AM285" s="63">
        <v>106</v>
      </c>
      <c r="AN285" s="1">
        <f t="shared" si="334"/>
        <v>3</v>
      </c>
      <c r="AO285" s="63">
        <v>103</v>
      </c>
      <c r="AP285" s="1">
        <f t="shared" si="285"/>
        <v>2</v>
      </c>
      <c r="AQ285" s="63">
        <v>101</v>
      </c>
      <c r="AR285" s="1">
        <f t="shared" si="335"/>
        <v>0</v>
      </c>
      <c r="AS285" s="63">
        <v>101</v>
      </c>
      <c r="AT285" s="1">
        <f t="shared" si="336"/>
        <v>2</v>
      </c>
      <c r="AU285" s="63">
        <v>99</v>
      </c>
      <c r="AV285" s="1">
        <f t="shared" si="289"/>
        <v>1</v>
      </c>
      <c r="AW285" s="94">
        <v>98</v>
      </c>
      <c r="AX285" s="1">
        <f t="shared" si="253"/>
        <v>4</v>
      </c>
      <c r="AY285" s="63">
        <v>94</v>
      </c>
      <c r="AZ285" s="1">
        <f t="shared" si="254"/>
        <v>4</v>
      </c>
      <c r="BA285" s="63">
        <v>90</v>
      </c>
      <c r="BB285" s="1">
        <f t="shared" si="272"/>
        <v>1</v>
      </c>
      <c r="BC285" s="77">
        <v>89</v>
      </c>
      <c r="BD285" s="1">
        <f t="shared" si="272"/>
        <v>0</v>
      </c>
      <c r="BE285" s="63">
        <v>89</v>
      </c>
      <c r="BF285" s="1">
        <f t="shared" si="272"/>
        <v>2</v>
      </c>
      <c r="BG285" s="1">
        <v>87</v>
      </c>
      <c r="BH285" s="1">
        <f t="shared" si="305"/>
        <v>9</v>
      </c>
      <c r="BI285" s="10">
        <v>78</v>
      </c>
      <c r="BJ285" s="1">
        <f t="shared" si="337"/>
        <v>0</v>
      </c>
      <c r="BK285" s="10">
        <v>78</v>
      </c>
      <c r="BL285" s="1">
        <f t="shared" si="338"/>
        <v>0</v>
      </c>
      <c r="BM285" s="10">
        <v>78</v>
      </c>
      <c r="BN285" s="1">
        <f t="shared" ref="BN285:BP327" si="340">BM285-BO285</f>
        <v>4</v>
      </c>
      <c r="BO285" s="10">
        <v>74</v>
      </c>
      <c r="BP285" s="1">
        <f t="shared" si="340"/>
        <v>32</v>
      </c>
      <c r="BQ285" s="10">
        <v>42</v>
      </c>
      <c r="BR285" s="10">
        <f t="shared" si="268"/>
        <v>29</v>
      </c>
      <c r="BS285" s="10">
        <v>13</v>
      </c>
      <c r="BT285" s="10">
        <f t="shared" si="256"/>
        <v>9</v>
      </c>
      <c r="BU285" s="10">
        <v>4</v>
      </c>
      <c r="BV285" s="1">
        <f t="shared" si="256"/>
        <v>4</v>
      </c>
      <c r="BW285" s="38">
        <v>0</v>
      </c>
      <c r="BX285" s="43"/>
      <c r="BY285" s="43"/>
      <c r="BZ285" s="7"/>
      <c r="CA285" s="5"/>
      <c r="CB285" s="2"/>
      <c r="CC285" s="2"/>
      <c r="CE285"/>
    </row>
    <row r="286" spans="1:84">
      <c r="A286" s="112">
        <f>(AL286+AN286+AP286+AR286+AT286+AV286+AX286+AZ286+BB286+BD286+BF286+BH286+BJ286+BL286+BN286+BP286+BR286+BT286+BV286)/((18*3))</f>
        <v>0</v>
      </c>
      <c r="B286" s="1" t="s">
        <v>1365</v>
      </c>
      <c r="C286" s="1" t="s">
        <v>96</v>
      </c>
      <c r="D286" s="159">
        <v>43264</v>
      </c>
      <c r="E286" s="141"/>
      <c r="F286" s="158">
        <f>$B$1-D286</f>
        <v>18</v>
      </c>
      <c r="H286" s="1" t="s">
        <v>1006</v>
      </c>
      <c r="I286" s="1">
        <v>1</v>
      </c>
      <c r="J286" s="10" t="s">
        <v>1364</v>
      </c>
      <c r="K286" s="315">
        <v>8</v>
      </c>
      <c r="L286" s="1">
        <f t="shared" ref="L286" si="341">K286-M286</f>
        <v>8</v>
      </c>
      <c r="M286" s="289">
        <v>0</v>
      </c>
      <c r="N286" s="84"/>
      <c r="O286" s="289"/>
      <c r="P286" s="84"/>
      <c r="Q286" s="289"/>
      <c r="R286" s="84"/>
      <c r="S286" s="289"/>
      <c r="T286" s="84"/>
      <c r="U286" s="289"/>
      <c r="V286" s="84"/>
      <c r="W286" s="83"/>
      <c r="X286" s="84"/>
      <c r="Y286" s="228"/>
      <c r="Z286" s="84"/>
      <c r="AA286" s="228"/>
      <c r="AB286" s="84"/>
      <c r="AC286" s="228"/>
      <c r="AD286" s="84"/>
      <c r="AE286" s="88"/>
      <c r="AF286" s="84"/>
      <c r="AG286" s="224"/>
      <c r="AH286" s="84"/>
      <c r="AI286" s="88"/>
      <c r="AJ286" s="84"/>
      <c r="AK286" s="88"/>
      <c r="AL286" s="84"/>
      <c r="AM286" s="88"/>
      <c r="AN286" s="84"/>
      <c r="AO286" s="88"/>
      <c r="AP286" s="84"/>
      <c r="AQ286" s="88"/>
      <c r="AR286" s="84"/>
      <c r="AS286" s="88"/>
      <c r="AT286" s="84"/>
      <c r="AU286" s="88"/>
      <c r="AV286" s="84"/>
      <c r="AW286" s="98"/>
      <c r="AX286" s="84"/>
      <c r="AY286" s="88"/>
      <c r="AZ286" s="84"/>
      <c r="BA286" s="88"/>
      <c r="BB286" s="84"/>
      <c r="BC286" s="83"/>
      <c r="BD286" s="84"/>
      <c r="BE286" s="88"/>
      <c r="BF286" s="84"/>
      <c r="BG286" s="84"/>
      <c r="BH286" s="84"/>
      <c r="BI286" s="84"/>
      <c r="BJ286" s="84"/>
      <c r="BK286" s="84"/>
      <c r="BL286" s="84"/>
      <c r="BM286" s="84"/>
      <c r="BN286" s="84"/>
      <c r="BO286" s="84"/>
      <c r="BP286" s="84"/>
      <c r="BQ286" s="84"/>
      <c r="BR286" s="84"/>
      <c r="BS286" s="84"/>
      <c r="BT286" s="84"/>
      <c r="BU286" s="84"/>
      <c r="BV286" s="84"/>
      <c r="BW286" s="84"/>
      <c r="BX286" s="89"/>
      <c r="BY286" s="89"/>
      <c r="BZ286" s="7"/>
      <c r="CA286" s="5"/>
      <c r="CB286" s="2"/>
      <c r="CC286" s="2"/>
      <c r="CE286"/>
    </row>
    <row r="287" spans="1:84">
      <c r="B287" s="1" t="s">
        <v>920</v>
      </c>
      <c r="C287" s="1" t="s">
        <v>100</v>
      </c>
      <c r="D287" s="166">
        <v>33955</v>
      </c>
      <c r="E287" s="166">
        <v>38465</v>
      </c>
      <c r="F287" s="165">
        <f>E287-D287</f>
        <v>4510</v>
      </c>
      <c r="H287" s="87" t="s">
        <v>1007</v>
      </c>
      <c r="I287" s="8">
        <v>0</v>
      </c>
      <c r="J287" s="8" t="s">
        <v>219</v>
      </c>
      <c r="K287" s="315">
        <v>170</v>
      </c>
      <c r="L287" s="1">
        <f t="shared" si="299"/>
        <v>0</v>
      </c>
      <c r="M287" s="311">
        <v>170</v>
      </c>
      <c r="N287" s="1">
        <f t="shared" si="300"/>
        <v>0</v>
      </c>
      <c r="O287" s="308">
        <v>170</v>
      </c>
      <c r="P287" s="1">
        <f t="shared" si="281"/>
        <v>0</v>
      </c>
      <c r="Q287" s="301">
        <v>170</v>
      </c>
      <c r="R287" s="1">
        <f t="shared" si="326"/>
        <v>0</v>
      </c>
      <c r="S287" s="290">
        <v>170</v>
      </c>
      <c r="T287" s="1">
        <f t="shared" si="327"/>
        <v>0</v>
      </c>
      <c r="U287" s="282">
        <v>170</v>
      </c>
      <c r="V287" s="1">
        <f t="shared" si="328"/>
        <v>0</v>
      </c>
      <c r="W287" s="77">
        <v>170</v>
      </c>
      <c r="X287" s="1">
        <f t="shared" si="329"/>
        <v>1</v>
      </c>
      <c r="Y287" s="265">
        <v>169</v>
      </c>
      <c r="Z287" s="1">
        <f t="shared" si="330"/>
        <v>0</v>
      </c>
      <c r="AA287" s="234">
        <v>169</v>
      </c>
      <c r="AB287" s="1">
        <f t="shared" si="331"/>
        <v>0</v>
      </c>
      <c r="AC287" s="227">
        <v>169</v>
      </c>
      <c r="AD287" s="1">
        <f t="shared" si="332"/>
        <v>0</v>
      </c>
      <c r="AE287" s="63">
        <v>169</v>
      </c>
      <c r="AF287" s="1">
        <f t="shared" si="276"/>
        <v>0</v>
      </c>
      <c r="AG287" s="206">
        <v>169</v>
      </c>
      <c r="AH287" s="1">
        <f t="shared" si="277"/>
        <v>0</v>
      </c>
      <c r="AI287" s="63">
        <v>169</v>
      </c>
      <c r="AJ287" s="1">
        <f t="shared" si="278"/>
        <v>0</v>
      </c>
      <c r="AK287" s="63">
        <v>169</v>
      </c>
      <c r="AL287" s="1">
        <f t="shared" si="333"/>
        <v>0</v>
      </c>
      <c r="AM287" s="63">
        <v>169</v>
      </c>
      <c r="AN287" s="1">
        <f t="shared" si="334"/>
        <v>0</v>
      </c>
      <c r="AO287" s="63">
        <v>169</v>
      </c>
      <c r="AP287" s="1">
        <f t="shared" si="285"/>
        <v>0</v>
      </c>
      <c r="AQ287" s="63">
        <v>169</v>
      </c>
      <c r="AR287" s="1">
        <f t="shared" si="335"/>
        <v>0</v>
      </c>
      <c r="AS287" s="63">
        <v>169</v>
      </c>
      <c r="AT287" s="1">
        <f t="shared" si="336"/>
        <v>0</v>
      </c>
      <c r="AU287" s="63">
        <v>169</v>
      </c>
      <c r="AV287" s="1">
        <f t="shared" si="289"/>
        <v>0</v>
      </c>
      <c r="AW287" s="94">
        <v>169</v>
      </c>
      <c r="AX287" s="1">
        <f t="shared" si="253"/>
        <v>0</v>
      </c>
      <c r="AY287" s="63">
        <v>169</v>
      </c>
      <c r="AZ287" s="1">
        <f t="shared" si="254"/>
        <v>0</v>
      </c>
      <c r="BA287" s="63">
        <v>169</v>
      </c>
      <c r="BB287" s="1">
        <f t="shared" si="272"/>
        <v>0</v>
      </c>
      <c r="BC287" s="77">
        <v>169</v>
      </c>
      <c r="BD287" s="1">
        <f t="shared" si="272"/>
        <v>0</v>
      </c>
      <c r="BE287" s="63">
        <v>169</v>
      </c>
      <c r="BF287" s="1">
        <f t="shared" si="272"/>
        <v>0</v>
      </c>
      <c r="BG287" s="1">
        <v>169</v>
      </c>
      <c r="BH287" s="1">
        <f t="shared" si="305"/>
        <v>0</v>
      </c>
      <c r="BI287" s="10">
        <v>169</v>
      </c>
      <c r="BJ287" s="1">
        <f t="shared" si="337"/>
        <v>0</v>
      </c>
      <c r="BK287" s="10">
        <v>169</v>
      </c>
      <c r="BL287" s="1">
        <f t="shared" si="338"/>
        <v>2</v>
      </c>
      <c r="BM287" s="10">
        <v>167</v>
      </c>
      <c r="BN287" s="1">
        <f t="shared" si="340"/>
        <v>0</v>
      </c>
      <c r="BO287" s="10">
        <v>167</v>
      </c>
      <c r="BP287" s="1">
        <f t="shared" si="340"/>
        <v>0</v>
      </c>
      <c r="BQ287" s="10">
        <v>167</v>
      </c>
      <c r="BR287" s="1">
        <f t="shared" si="268"/>
        <v>1</v>
      </c>
      <c r="BS287" s="10">
        <v>166</v>
      </c>
      <c r="BT287" s="1">
        <f t="shared" si="256"/>
        <v>0</v>
      </c>
      <c r="BU287" s="10">
        <v>166</v>
      </c>
      <c r="BV287" s="1">
        <f t="shared" si="256"/>
        <v>1</v>
      </c>
      <c r="BW287" s="1">
        <v>165</v>
      </c>
      <c r="BX287" s="3">
        <v>171</v>
      </c>
      <c r="BY287" s="3">
        <v>155</v>
      </c>
      <c r="BZ287" s="7">
        <v>1</v>
      </c>
      <c r="CA287" s="5">
        <f t="shared" ref="CA287:CA327" si="342">BX287-BY287+BZ287</f>
        <v>17</v>
      </c>
      <c r="CB287" s="2"/>
      <c r="CC287" s="2"/>
      <c r="CE287" t="s">
        <v>691</v>
      </c>
      <c r="CF287" s="1" t="s">
        <v>692</v>
      </c>
    </row>
    <row r="288" spans="1:84">
      <c r="A288" s="60">
        <f>(X288+Z288+AB288+AD288+AF288+AH288+AJ288+AL288+AN288+AP288+AR288+AT288+AV288+AX288+AZ288+BB288+BD288+BF288+BH288+BJ288+BL288+BN288+BP288+BR288+BT288+BV288)/((25*3)+1.5)</f>
        <v>1.9738562091503269</v>
      </c>
      <c r="B288" s="1" t="s">
        <v>921</v>
      </c>
      <c r="C288" s="1" t="s">
        <v>97</v>
      </c>
      <c r="D288" s="159">
        <v>31153</v>
      </c>
      <c r="E288" s="141"/>
      <c r="F288" s="158">
        <f t="shared" ref="F288:F289" si="343">$B$1-D288</f>
        <v>12129</v>
      </c>
      <c r="H288" s="111" t="s">
        <v>1010</v>
      </c>
      <c r="I288" s="1">
        <v>1</v>
      </c>
      <c r="J288" s="1" t="s">
        <v>126</v>
      </c>
      <c r="K288" s="315">
        <v>820</v>
      </c>
      <c r="L288" s="1">
        <f t="shared" si="299"/>
        <v>10</v>
      </c>
      <c r="M288" s="311">
        <v>810</v>
      </c>
      <c r="N288" s="1">
        <f t="shared" si="300"/>
        <v>2</v>
      </c>
      <c r="O288" s="308">
        <v>808</v>
      </c>
      <c r="P288" s="1">
        <f t="shared" si="281"/>
        <v>9</v>
      </c>
      <c r="Q288" s="301">
        <v>799</v>
      </c>
      <c r="R288" s="1">
        <f t="shared" si="326"/>
        <v>3</v>
      </c>
      <c r="S288" s="290">
        <v>796</v>
      </c>
      <c r="T288" s="1">
        <f t="shared" si="327"/>
        <v>16</v>
      </c>
      <c r="U288" s="282">
        <v>780</v>
      </c>
      <c r="V288" s="1">
        <f t="shared" si="328"/>
        <v>2</v>
      </c>
      <c r="W288" s="77">
        <v>778</v>
      </c>
      <c r="X288" s="1">
        <f t="shared" si="329"/>
        <v>2</v>
      </c>
      <c r="Y288" s="265">
        <v>776</v>
      </c>
      <c r="Z288" s="1">
        <f t="shared" si="330"/>
        <v>21</v>
      </c>
      <c r="AA288" s="234">
        <v>755</v>
      </c>
      <c r="AB288" s="1">
        <f t="shared" si="331"/>
        <v>2</v>
      </c>
      <c r="AC288" s="227">
        <v>753</v>
      </c>
      <c r="AD288" s="1">
        <f t="shared" si="332"/>
        <v>3</v>
      </c>
      <c r="AE288" s="63">
        <v>750</v>
      </c>
      <c r="AF288" s="1">
        <f t="shared" si="276"/>
        <v>4</v>
      </c>
      <c r="AG288" s="206">
        <v>746</v>
      </c>
      <c r="AH288" s="1">
        <f t="shared" si="277"/>
        <v>3</v>
      </c>
      <c r="AI288" s="63">
        <v>743</v>
      </c>
      <c r="AJ288" s="1">
        <f t="shared" si="278"/>
        <v>10</v>
      </c>
      <c r="AK288" s="63">
        <v>733</v>
      </c>
      <c r="AL288" s="1">
        <f t="shared" si="333"/>
        <v>7</v>
      </c>
      <c r="AM288" s="63">
        <v>726</v>
      </c>
      <c r="AN288" s="1">
        <f t="shared" si="334"/>
        <v>9</v>
      </c>
      <c r="AO288" s="63">
        <v>717</v>
      </c>
      <c r="AP288" s="1">
        <f t="shared" si="285"/>
        <v>5</v>
      </c>
      <c r="AQ288" s="63">
        <v>712</v>
      </c>
      <c r="AR288" s="1">
        <f t="shared" si="335"/>
        <v>4</v>
      </c>
      <c r="AS288" s="63">
        <v>708</v>
      </c>
      <c r="AT288" s="1">
        <f t="shared" si="336"/>
        <v>7</v>
      </c>
      <c r="AU288" s="63">
        <v>701</v>
      </c>
      <c r="AV288" s="1">
        <f t="shared" si="289"/>
        <v>7</v>
      </c>
      <c r="AW288" s="94">
        <v>694</v>
      </c>
      <c r="AX288" s="1">
        <f t="shared" si="253"/>
        <v>5</v>
      </c>
      <c r="AY288" s="63">
        <v>689</v>
      </c>
      <c r="AZ288" s="1">
        <f t="shared" si="254"/>
        <v>0</v>
      </c>
      <c r="BA288" s="63">
        <v>689</v>
      </c>
      <c r="BB288" s="1">
        <f t="shared" si="272"/>
        <v>1</v>
      </c>
      <c r="BC288" s="77">
        <v>688</v>
      </c>
      <c r="BD288" s="1">
        <f t="shared" si="272"/>
        <v>2</v>
      </c>
      <c r="BE288" s="63">
        <v>686</v>
      </c>
      <c r="BF288" s="1">
        <f t="shared" si="272"/>
        <v>9</v>
      </c>
      <c r="BG288" s="1">
        <v>677</v>
      </c>
      <c r="BH288" s="1">
        <f t="shared" si="305"/>
        <v>12</v>
      </c>
      <c r="BI288" s="10">
        <v>665</v>
      </c>
      <c r="BJ288" s="1">
        <f t="shared" si="337"/>
        <v>2</v>
      </c>
      <c r="BK288" s="10">
        <v>663</v>
      </c>
      <c r="BL288" s="1">
        <f t="shared" si="338"/>
        <v>2</v>
      </c>
      <c r="BM288" s="10">
        <v>661</v>
      </c>
      <c r="BN288" s="1">
        <f t="shared" si="340"/>
        <v>2</v>
      </c>
      <c r="BO288" s="10">
        <v>659</v>
      </c>
      <c r="BP288" s="1">
        <f t="shared" si="340"/>
        <v>26</v>
      </c>
      <c r="BQ288" s="10">
        <v>633</v>
      </c>
      <c r="BR288" s="1">
        <f t="shared" si="268"/>
        <v>1</v>
      </c>
      <c r="BS288" s="10">
        <v>632</v>
      </c>
      <c r="BT288" s="1">
        <f t="shared" si="256"/>
        <v>4</v>
      </c>
      <c r="BU288" s="10">
        <v>628</v>
      </c>
      <c r="BV288" s="1">
        <f t="shared" si="256"/>
        <v>1</v>
      </c>
      <c r="BW288" s="1">
        <v>627</v>
      </c>
      <c r="BX288" s="3">
        <v>627</v>
      </c>
      <c r="BY288" s="3">
        <v>624</v>
      </c>
      <c r="BZ288" s="7"/>
      <c r="CA288" s="5">
        <f t="shared" si="342"/>
        <v>3</v>
      </c>
      <c r="CB288" s="2"/>
      <c r="CC288" s="2"/>
      <c r="CE288" t="s">
        <v>693</v>
      </c>
      <c r="CF288" s="1" t="s">
        <v>694</v>
      </c>
    </row>
    <row r="289" spans="1:84">
      <c r="A289" s="60">
        <f>(X289+Z289+AB289+AD289+AF289+AH289+AJ289+AL289+AN289+AP289+AR289+AT289+AV289+AX289+AZ289+BB289+BD289+BF289+BH289+BJ289+BL289+BN289+BP289+BR289+BT289+BV289)/((25*3)+1.5)</f>
        <v>2.0130718954248366</v>
      </c>
      <c r="B289" s="1" t="s">
        <v>922</v>
      </c>
      <c r="C289" s="1" t="s">
        <v>96</v>
      </c>
      <c r="D289" s="159">
        <v>35146</v>
      </c>
      <c r="E289" s="141"/>
      <c r="F289" s="158">
        <f t="shared" si="343"/>
        <v>8136</v>
      </c>
      <c r="H289" s="1" t="s">
        <v>1006</v>
      </c>
      <c r="I289" s="1">
        <v>1</v>
      </c>
      <c r="J289" s="263" t="s">
        <v>1254</v>
      </c>
      <c r="K289" s="315">
        <v>383</v>
      </c>
      <c r="L289" s="1">
        <f t="shared" si="299"/>
        <v>3</v>
      </c>
      <c r="M289" s="311">
        <v>380</v>
      </c>
      <c r="N289" s="1">
        <f t="shared" si="300"/>
        <v>2</v>
      </c>
      <c r="O289" s="308">
        <v>378</v>
      </c>
      <c r="P289" s="1">
        <f t="shared" si="281"/>
        <v>3</v>
      </c>
      <c r="Q289" s="301">
        <v>375</v>
      </c>
      <c r="R289" s="1">
        <f t="shared" si="326"/>
        <v>4</v>
      </c>
      <c r="S289" s="290">
        <v>371</v>
      </c>
      <c r="T289" s="1">
        <f t="shared" si="327"/>
        <v>9</v>
      </c>
      <c r="U289" s="282">
        <v>362</v>
      </c>
      <c r="V289" s="1">
        <f t="shared" si="328"/>
        <v>4</v>
      </c>
      <c r="W289" s="77">
        <v>358</v>
      </c>
      <c r="X289" s="1">
        <f t="shared" si="329"/>
        <v>7</v>
      </c>
      <c r="Y289" s="265">
        <v>351</v>
      </c>
      <c r="Z289" s="1">
        <f t="shared" si="330"/>
        <v>7</v>
      </c>
      <c r="AA289" s="234">
        <v>344</v>
      </c>
      <c r="AB289" s="1">
        <f t="shared" si="331"/>
        <v>12</v>
      </c>
      <c r="AC289" s="227">
        <v>332</v>
      </c>
      <c r="AD289" s="1">
        <f t="shared" si="332"/>
        <v>4</v>
      </c>
      <c r="AE289" s="63">
        <v>328</v>
      </c>
      <c r="AF289" s="1">
        <f t="shared" si="276"/>
        <v>8</v>
      </c>
      <c r="AG289" s="206">
        <v>320</v>
      </c>
      <c r="AH289" s="1">
        <f t="shared" si="277"/>
        <v>3</v>
      </c>
      <c r="AI289" s="63">
        <v>317</v>
      </c>
      <c r="AJ289" s="1">
        <f t="shared" si="278"/>
        <v>3</v>
      </c>
      <c r="AK289" s="63">
        <v>314</v>
      </c>
      <c r="AL289" s="1">
        <f t="shared" si="333"/>
        <v>12</v>
      </c>
      <c r="AM289" s="63">
        <v>302</v>
      </c>
      <c r="AN289" s="1">
        <f t="shared" si="334"/>
        <v>6</v>
      </c>
      <c r="AO289" s="63">
        <v>296</v>
      </c>
      <c r="AP289" s="1">
        <f t="shared" si="285"/>
        <v>7</v>
      </c>
      <c r="AQ289" s="63">
        <v>289</v>
      </c>
      <c r="AR289" s="1">
        <f t="shared" si="335"/>
        <v>4</v>
      </c>
      <c r="AS289" s="63">
        <v>285</v>
      </c>
      <c r="AT289" s="1">
        <f t="shared" si="336"/>
        <v>4</v>
      </c>
      <c r="AU289" s="63">
        <v>281</v>
      </c>
      <c r="AV289" s="1">
        <f t="shared" si="289"/>
        <v>0</v>
      </c>
      <c r="AW289" s="94">
        <v>281</v>
      </c>
      <c r="AX289" s="1">
        <f t="shared" si="253"/>
        <v>2</v>
      </c>
      <c r="AY289" s="63">
        <v>279</v>
      </c>
      <c r="AZ289" s="1">
        <f t="shared" si="254"/>
        <v>4</v>
      </c>
      <c r="BA289" s="63">
        <v>275</v>
      </c>
      <c r="BB289" s="1">
        <f t="shared" si="272"/>
        <v>10</v>
      </c>
      <c r="BC289" s="77">
        <v>265</v>
      </c>
      <c r="BD289" s="1">
        <f t="shared" si="272"/>
        <v>4</v>
      </c>
      <c r="BE289" s="63">
        <v>261</v>
      </c>
      <c r="BF289" s="1">
        <f t="shared" si="272"/>
        <v>6</v>
      </c>
      <c r="BG289" s="1">
        <v>255</v>
      </c>
      <c r="BH289" s="1">
        <f t="shared" si="305"/>
        <v>8</v>
      </c>
      <c r="BI289" s="10">
        <v>247</v>
      </c>
      <c r="BJ289" s="1">
        <f t="shared" si="337"/>
        <v>7</v>
      </c>
      <c r="BK289" s="10">
        <v>240</v>
      </c>
      <c r="BL289" s="1">
        <f t="shared" si="338"/>
        <v>1</v>
      </c>
      <c r="BM289" s="10">
        <v>239</v>
      </c>
      <c r="BN289" s="1">
        <f t="shared" si="340"/>
        <v>10</v>
      </c>
      <c r="BO289" s="10">
        <v>229</v>
      </c>
      <c r="BP289" s="1">
        <f t="shared" si="340"/>
        <v>9</v>
      </c>
      <c r="BQ289" s="10">
        <v>220</v>
      </c>
      <c r="BR289" s="1">
        <f t="shared" si="268"/>
        <v>8</v>
      </c>
      <c r="BS289" s="10">
        <v>212</v>
      </c>
      <c r="BT289" s="1">
        <f t="shared" si="256"/>
        <v>8</v>
      </c>
      <c r="BU289" s="10">
        <v>204</v>
      </c>
      <c r="BV289" s="1">
        <f t="shared" si="256"/>
        <v>0</v>
      </c>
      <c r="BW289" s="1">
        <v>204</v>
      </c>
      <c r="BX289" s="3">
        <v>232</v>
      </c>
      <c r="BY289" s="3">
        <v>195</v>
      </c>
      <c r="BZ289" s="7"/>
      <c r="CA289" s="5">
        <f t="shared" si="342"/>
        <v>37</v>
      </c>
      <c r="CB289" s="2"/>
      <c r="CC289" s="2"/>
      <c r="CE289" t="s">
        <v>695</v>
      </c>
      <c r="CF289" s="1" t="s">
        <v>696</v>
      </c>
    </row>
    <row r="290" spans="1:84">
      <c r="A290" s="60">
        <f>(X290+Z290+AB290+AD290+AF290+AH290+AJ290+AL290+AN290+AP290+AR290+AT290+AV290+AX290+AZ290+BB290+BD290+BF290+BH290+BJ290+BL290+BN290+BP290+BR290+BT290+BV290)/((25*3)+1.5)</f>
        <v>2.3790849673202614</v>
      </c>
      <c r="B290" s="1" t="s">
        <v>923</v>
      </c>
      <c r="C290" s="1" t="s">
        <v>97</v>
      </c>
      <c r="D290" s="159">
        <v>40732</v>
      </c>
      <c r="E290" s="141"/>
      <c r="F290" s="158">
        <f t="shared" ref="F290" si="344">$B$1-D290</f>
        <v>2550</v>
      </c>
      <c r="H290" s="1" t="s">
        <v>1006</v>
      </c>
      <c r="I290" s="1">
        <v>1</v>
      </c>
      <c r="J290" s="1" t="s">
        <v>198</v>
      </c>
      <c r="K290" s="315">
        <v>446</v>
      </c>
      <c r="L290" s="1">
        <f t="shared" si="299"/>
        <v>6</v>
      </c>
      <c r="M290" s="311">
        <v>440</v>
      </c>
      <c r="N290" s="1">
        <f t="shared" si="300"/>
        <v>8</v>
      </c>
      <c r="O290" s="308">
        <v>432</v>
      </c>
      <c r="P290" s="1">
        <f t="shared" si="281"/>
        <v>3</v>
      </c>
      <c r="Q290" s="301">
        <v>429</v>
      </c>
      <c r="R290" s="1">
        <f t="shared" si="326"/>
        <v>1</v>
      </c>
      <c r="S290" s="290">
        <v>428</v>
      </c>
      <c r="T290" s="1">
        <f t="shared" si="327"/>
        <v>10</v>
      </c>
      <c r="U290" s="282">
        <v>418</v>
      </c>
      <c r="V290" s="1">
        <f t="shared" si="328"/>
        <v>10</v>
      </c>
      <c r="W290" s="77">
        <v>408</v>
      </c>
      <c r="X290" s="1">
        <f t="shared" si="329"/>
        <v>14</v>
      </c>
      <c r="Y290" s="265">
        <v>394</v>
      </c>
      <c r="Z290" s="1">
        <f t="shared" si="330"/>
        <v>9</v>
      </c>
      <c r="AA290" s="234">
        <v>385</v>
      </c>
      <c r="AB290" s="1">
        <f t="shared" si="331"/>
        <v>9</v>
      </c>
      <c r="AC290" s="227">
        <v>376</v>
      </c>
      <c r="AD290" s="1">
        <f t="shared" si="332"/>
        <v>2</v>
      </c>
      <c r="AE290" s="63">
        <v>374</v>
      </c>
      <c r="AF290" s="1">
        <f t="shared" si="276"/>
        <v>6</v>
      </c>
      <c r="AG290" s="206">
        <v>368</v>
      </c>
      <c r="AH290" s="1">
        <f t="shared" si="277"/>
        <v>6</v>
      </c>
      <c r="AI290" s="63">
        <v>362</v>
      </c>
      <c r="AJ290" s="1">
        <f t="shared" si="278"/>
        <v>4</v>
      </c>
      <c r="AK290" s="63">
        <v>358</v>
      </c>
      <c r="AL290" s="1">
        <f t="shared" si="333"/>
        <v>9</v>
      </c>
      <c r="AM290" s="63">
        <v>349</v>
      </c>
      <c r="AN290" s="1">
        <f t="shared" si="334"/>
        <v>6</v>
      </c>
      <c r="AO290" s="63">
        <v>343</v>
      </c>
      <c r="AP290" s="1">
        <f t="shared" si="285"/>
        <v>7</v>
      </c>
      <c r="AQ290" s="63">
        <v>336</v>
      </c>
      <c r="AR290" s="1">
        <f t="shared" si="335"/>
        <v>4</v>
      </c>
      <c r="AS290" s="63">
        <v>332</v>
      </c>
      <c r="AT290" s="1">
        <f t="shared" si="336"/>
        <v>1</v>
      </c>
      <c r="AU290" s="63">
        <v>331</v>
      </c>
      <c r="AV290" s="1">
        <f t="shared" si="289"/>
        <v>3</v>
      </c>
      <c r="AW290" s="94">
        <v>328</v>
      </c>
      <c r="AX290" s="1">
        <f t="shared" ref="AX290:AX326" si="345">AW290-AY290</f>
        <v>4</v>
      </c>
      <c r="AY290" s="63">
        <v>324</v>
      </c>
      <c r="AZ290" s="1">
        <f t="shared" ref="AZ290:AZ326" si="346">AY290-BA290</f>
        <v>4</v>
      </c>
      <c r="BA290" s="63">
        <v>320</v>
      </c>
      <c r="BB290" s="1">
        <f t="shared" si="272"/>
        <v>15</v>
      </c>
      <c r="BC290" s="77">
        <v>305</v>
      </c>
      <c r="BD290" s="1">
        <f t="shared" si="272"/>
        <v>5</v>
      </c>
      <c r="BE290" s="63">
        <v>300</v>
      </c>
      <c r="BF290" s="1">
        <f t="shared" si="272"/>
        <v>16</v>
      </c>
      <c r="BG290" s="1">
        <v>284</v>
      </c>
      <c r="BH290" s="1">
        <f t="shared" si="305"/>
        <v>8</v>
      </c>
      <c r="BI290" s="10">
        <v>276</v>
      </c>
      <c r="BJ290" s="1">
        <f t="shared" si="337"/>
        <v>8</v>
      </c>
      <c r="BK290" s="10">
        <v>268</v>
      </c>
      <c r="BL290" s="1">
        <f t="shared" si="338"/>
        <v>3</v>
      </c>
      <c r="BM290" s="10">
        <v>265</v>
      </c>
      <c r="BN290" s="1">
        <f t="shared" si="340"/>
        <v>8</v>
      </c>
      <c r="BO290" s="10">
        <v>257</v>
      </c>
      <c r="BP290" s="1">
        <f t="shared" si="340"/>
        <v>3</v>
      </c>
      <c r="BQ290" s="10">
        <v>254</v>
      </c>
      <c r="BR290" s="1">
        <f t="shared" si="268"/>
        <v>7</v>
      </c>
      <c r="BS290" s="10">
        <v>247</v>
      </c>
      <c r="BT290" s="1">
        <f t="shared" ref="BT290:BT325" si="347">BS290-BU290</f>
        <v>21</v>
      </c>
      <c r="BU290" s="10">
        <v>226</v>
      </c>
      <c r="BV290" s="1">
        <f>BU290-BW290</f>
        <v>0</v>
      </c>
      <c r="BW290" s="1">
        <v>226</v>
      </c>
      <c r="BX290" s="3">
        <v>255</v>
      </c>
      <c r="BY290" s="3">
        <v>223</v>
      </c>
      <c r="BZ290" s="7"/>
      <c r="CA290" s="5">
        <f t="shared" si="342"/>
        <v>32</v>
      </c>
      <c r="CB290" s="2"/>
      <c r="CC290" s="2"/>
      <c r="CE290" t="s">
        <v>697</v>
      </c>
      <c r="CF290" s="1" t="s">
        <v>698</v>
      </c>
    </row>
    <row r="291" spans="1:84">
      <c r="B291" s="1" t="s">
        <v>924</v>
      </c>
      <c r="C291" s="1" t="s">
        <v>100</v>
      </c>
      <c r="D291" s="157">
        <v>35034</v>
      </c>
      <c r="E291" s="157">
        <v>35400</v>
      </c>
      <c r="F291" s="165">
        <f>E291-D291</f>
        <v>366</v>
      </c>
      <c r="H291" s="87" t="s">
        <v>1006</v>
      </c>
      <c r="I291" s="8">
        <v>0</v>
      </c>
      <c r="J291" s="8" t="s">
        <v>308</v>
      </c>
      <c r="K291" s="315">
        <v>15</v>
      </c>
      <c r="L291" s="1">
        <f t="shared" si="299"/>
        <v>0</v>
      </c>
      <c r="M291" s="311">
        <v>15</v>
      </c>
      <c r="N291" s="1">
        <f t="shared" si="300"/>
        <v>0</v>
      </c>
      <c r="O291" s="308">
        <v>15</v>
      </c>
      <c r="P291" s="1">
        <f t="shared" si="281"/>
        <v>0</v>
      </c>
      <c r="Q291" s="301">
        <v>15</v>
      </c>
      <c r="R291" s="1">
        <f t="shared" si="326"/>
        <v>0</v>
      </c>
      <c r="S291" s="290">
        <v>15</v>
      </c>
      <c r="T291" s="1">
        <f t="shared" si="327"/>
        <v>0</v>
      </c>
      <c r="U291" s="282">
        <v>15</v>
      </c>
      <c r="V291" s="1">
        <f t="shared" si="328"/>
        <v>0</v>
      </c>
      <c r="W291" s="77">
        <v>15</v>
      </c>
      <c r="X291" s="1">
        <f t="shared" si="329"/>
        <v>0</v>
      </c>
      <c r="Y291" s="265">
        <v>15</v>
      </c>
      <c r="Z291" s="1">
        <f t="shared" si="330"/>
        <v>0</v>
      </c>
      <c r="AA291" s="234">
        <v>15</v>
      </c>
      <c r="AB291" s="1">
        <f t="shared" si="331"/>
        <v>0</v>
      </c>
      <c r="AC291" s="227">
        <v>15</v>
      </c>
      <c r="AD291" s="1">
        <f t="shared" si="332"/>
        <v>0</v>
      </c>
      <c r="AE291" s="63">
        <v>15</v>
      </c>
      <c r="AF291" s="1">
        <f t="shared" si="276"/>
        <v>0</v>
      </c>
      <c r="AG291" s="206">
        <v>15</v>
      </c>
      <c r="AH291" s="1">
        <f t="shared" si="277"/>
        <v>0</v>
      </c>
      <c r="AI291" s="63">
        <v>15</v>
      </c>
      <c r="AJ291" s="1">
        <f t="shared" si="278"/>
        <v>0</v>
      </c>
      <c r="AK291" s="63">
        <v>15</v>
      </c>
      <c r="AL291" s="1">
        <f t="shared" si="333"/>
        <v>0</v>
      </c>
      <c r="AM291" s="63">
        <v>15</v>
      </c>
      <c r="AN291" s="1">
        <f t="shared" si="334"/>
        <v>0</v>
      </c>
      <c r="AO291" s="63">
        <v>15</v>
      </c>
      <c r="AP291" s="1">
        <f t="shared" si="285"/>
        <v>0</v>
      </c>
      <c r="AQ291" s="63">
        <v>15</v>
      </c>
      <c r="AR291" s="1">
        <f t="shared" si="335"/>
        <v>0</v>
      </c>
      <c r="AS291" s="63">
        <v>15</v>
      </c>
      <c r="AT291" s="1">
        <f t="shared" si="336"/>
        <v>0</v>
      </c>
      <c r="AU291" s="63">
        <v>15</v>
      </c>
      <c r="AV291" s="1">
        <f t="shared" si="289"/>
        <v>0</v>
      </c>
      <c r="AW291" s="94">
        <v>15</v>
      </c>
      <c r="AX291" s="1">
        <f t="shared" si="345"/>
        <v>0</v>
      </c>
      <c r="AY291" s="63">
        <v>15</v>
      </c>
      <c r="AZ291" s="1">
        <f t="shared" si="346"/>
        <v>0</v>
      </c>
      <c r="BA291" s="63">
        <v>15</v>
      </c>
      <c r="BB291" s="1">
        <f t="shared" si="272"/>
        <v>0</v>
      </c>
      <c r="BC291" s="77">
        <v>15</v>
      </c>
      <c r="BD291" s="1">
        <f t="shared" si="272"/>
        <v>0</v>
      </c>
      <c r="BE291" s="63">
        <v>15</v>
      </c>
      <c r="BF291" s="1">
        <f t="shared" si="272"/>
        <v>0</v>
      </c>
      <c r="BG291" s="1">
        <v>15</v>
      </c>
      <c r="BH291" s="1">
        <f t="shared" si="305"/>
        <v>0</v>
      </c>
      <c r="BI291" s="10">
        <v>15</v>
      </c>
      <c r="BJ291" s="1">
        <f t="shared" si="337"/>
        <v>0</v>
      </c>
      <c r="BK291" s="10">
        <v>15</v>
      </c>
      <c r="BL291" s="1">
        <f t="shared" si="338"/>
        <v>0</v>
      </c>
      <c r="BM291" s="10">
        <v>15</v>
      </c>
      <c r="BN291" s="1">
        <f t="shared" si="340"/>
        <v>0</v>
      </c>
      <c r="BO291" s="10">
        <v>15</v>
      </c>
      <c r="BP291" s="1">
        <f t="shared" si="340"/>
        <v>0</v>
      </c>
      <c r="BQ291" s="10">
        <v>15</v>
      </c>
      <c r="BR291" s="1">
        <f t="shared" si="268"/>
        <v>0</v>
      </c>
      <c r="BS291" s="10">
        <v>15</v>
      </c>
      <c r="BT291" s="1">
        <f t="shared" si="347"/>
        <v>0</v>
      </c>
      <c r="BU291" s="10">
        <v>15</v>
      </c>
      <c r="BV291" s="1">
        <f>BU291-BW291</f>
        <v>0</v>
      </c>
      <c r="BW291" s="1">
        <v>15</v>
      </c>
      <c r="BX291" s="3">
        <v>15</v>
      </c>
      <c r="BY291" s="3">
        <v>15</v>
      </c>
      <c r="BZ291" s="7"/>
      <c r="CA291" s="5">
        <f t="shared" si="342"/>
        <v>0</v>
      </c>
      <c r="CB291" s="2"/>
      <c r="CC291" s="2"/>
      <c r="CE291" t="s">
        <v>699</v>
      </c>
      <c r="CF291" s="1" t="s">
        <v>700</v>
      </c>
    </row>
    <row r="292" spans="1:84">
      <c r="B292" s="1" t="s">
        <v>925</v>
      </c>
      <c r="C292" s="1" t="s">
        <v>100</v>
      </c>
      <c r="D292" s="166">
        <v>36373</v>
      </c>
      <c r="E292" s="157">
        <v>37289</v>
      </c>
      <c r="F292" s="165">
        <f>E292-D292</f>
        <v>916</v>
      </c>
      <c r="H292" s="87" t="s">
        <v>1006</v>
      </c>
      <c r="I292" s="8">
        <v>0</v>
      </c>
      <c r="J292" s="8" t="s">
        <v>232</v>
      </c>
      <c r="K292" s="315">
        <v>138</v>
      </c>
      <c r="L292" s="1">
        <f t="shared" si="299"/>
        <v>0</v>
      </c>
      <c r="M292" s="311">
        <v>138</v>
      </c>
      <c r="N292" s="1">
        <f t="shared" si="300"/>
        <v>0</v>
      </c>
      <c r="O292" s="308">
        <v>138</v>
      </c>
      <c r="P292" s="1">
        <f t="shared" si="281"/>
        <v>0</v>
      </c>
      <c r="Q292" s="301">
        <v>138</v>
      </c>
      <c r="R292" s="1">
        <f t="shared" si="326"/>
        <v>0</v>
      </c>
      <c r="S292" s="290">
        <v>138</v>
      </c>
      <c r="T292" s="1">
        <f t="shared" si="327"/>
        <v>0</v>
      </c>
      <c r="U292" s="282">
        <v>138</v>
      </c>
      <c r="V292" s="1">
        <f t="shared" si="328"/>
        <v>0</v>
      </c>
      <c r="W292" s="77">
        <v>138</v>
      </c>
      <c r="X292" s="1">
        <f t="shared" si="329"/>
        <v>0</v>
      </c>
      <c r="Y292" s="265">
        <v>138</v>
      </c>
      <c r="Z292" s="1">
        <f t="shared" si="330"/>
        <v>0</v>
      </c>
      <c r="AA292" s="234">
        <v>138</v>
      </c>
      <c r="AB292" s="1">
        <f t="shared" si="331"/>
        <v>0</v>
      </c>
      <c r="AC292" s="227">
        <v>138</v>
      </c>
      <c r="AD292" s="1">
        <f t="shared" si="332"/>
        <v>0</v>
      </c>
      <c r="AE292" s="63">
        <v>138</v>
      </c>
      <c r="AF292" s="1">
        <f t="shared" si="276"/>
        <v>0</v>
      </c>
      <c r="AG292" s="206">
        <v>138</v>
      </c>
      <c r="AH292" s="1">
        <f t="shared" si="277"/>
        <v>0</v>
      </c>
      <c r="AI292" s="63">
        <v>138</v>
      </c>
      <c r="AJ292" s="1">
        <f t="shared" si="278"/>
        <v>0</v>
      </c>
      <c r="AK292" s="63">
        <v>138</v>
      </c>
      <c r="AL292" s="1">
        <f t="shared" si="333"/>
        <v>0</v>
      </c>
      <c r="AM292" s="63">
        <v>138</v>
      </c>
      <c r="AN292" s="1">
        <f t="shared" si="334"/>
        <v>0</v>
      </c>
      <c r="AO292" s="63">
        <v>138</v>
      </c>
      <c r="AP292" s="1">
        <f t="shared" si="285"/>
        <v>0</v>
      </c>
      <c r="AQ292" s="63">
        <v>138</v>
      </c>
      <c r="AR292" s="1">
        <f t="shared" si="335"/>
        <v>0</v>
      </c>
      <c r="AS292" s="63">
        <v>138</v>
      </c>
      <c r="AT292" s="1">
        <f t="shared" si="336"/>
        <v>0</v>
      </c>
      <c r="AU292" s="63">
        <v>138</v>
      </c>
      <c r="AV292" s="1">
        <f t="shared" si="289"/>
        <v>0</v>
      </c>
      <c r="AW292" s="94">
        <v>138</v>
      </c>
      <c r="AX292" s="1">
        <f t="shared" si="345"/>
        <v>0</v>
      </c>
      <c r="AY292" s="63">
        <v>138</v>
      </c>
      <c r="AZ292" s="1">
        <f t="shared" si="346"/>
        <v>0</v>
      </c>
      <c r="BA292" s="63">
        <v>138</v>
      </c>
      <c r="BB292" s="1">
        <f t="shared" si="272"/>
        <v>0</v>
      </c>
      <c r="BC292" s="77">
        <v>138</v>
      </c>
      <c r="BD292" s="1">
        <f t="shared" si="272"/>
        <v>0</v>
      </c>
      <c r="BE292" s="63">
        <v>138</v>
      </c>
      <c r="BF292" s="1">
        <f t="shared" si="272"/>
        <v>0</v>
      </c>
      <c r="BG292" s="1">
        <v>138</v>
      </c>
      <c r="BH292" s="1">
        <f t="shared" si="305"/>
        <v>0</v>
      </c>
      <c r="BI292" s="10">
        <v>138</v>
      </c>
      <c r="BJ292" s="1">
        <f t="shared" si="337"/>
        <v>0</v>
      </c>
      <c r="BK292" s="10">
        <v>138</v>
      </c>
      <c r="BL292" s="1">
        <f t="shared" si="338"/>
        <v>0</v>
      </c>
      <c r="BM292" s="10">
        <v>138</v>
      </c>
      <c r="BN292" s="1">
        <f t="shared" si="340"/>
        <v>0</v>
      </c>
      <c r="BO292" s="10">
        <v>138</v>
      </c>
      <c r="BP292" s="1">
        <f t="shared" si="340"/>
        <v>0</v>
      </c>
      <c r="BQ292" s="10">
        <v>138</v>
      </c>
      <c r="BR292" s="1">
        <f t="shared" si="268"/>
        <v>0</v>
      </c>
      <c r="BS292" s="10">
        <v>138</v>
      </c>
      <c r="BT292" s="1">
        <f t="shared" si="347"/>
        <v>0</v>
      </c>
      <c r="BU292" s="10">
        <v>138</v>
      </c>
      <c r="BV292" s="1">
        <f>BU292-BW292</f>
        <v>0</v>
      </c>
      <c r="BW292" s="1">
        <v>138</v>
      </c>
      <c r="BX292" s="3">
        <v>138</v>
      </c>
      <c r="BY292" s="3">
        <v>134</v>
      </c>
      <c r="BZ292" s="7"/>
      <c r="CA292" s="5">
        <f t="shared" si="342"/>
        <v>4</v>
      </c>
      <c r="CB292" s="2"/>
      <c r="CC292" s="2"/>
      <c r="CE292" t="s">
        <v>701</v>
      </c>
      <c r="CF292" s="1" t="s">
        <v>702</v>
      </c>
    </row>
    <row r="293" spans="1:84">
      <c r="A293" s="112">
        <f>(AL293+AN293+AP293+AR293)/((4*1))</f>
        <v>0</v>
      </c>
      <c r="B293" s="1" t="s">
        <v>799</v>
      </c>
      <c r="C293" s="1" t="s">
        <v>96</v>
      </c>
      <c r="D293" s="159">
        <v>42588</v>
      </c>
      <c r="E293" s="141"/>
      <c r="F293" s="158">
        <f t="shared" ref="F293" si="348">$B$1-D293</f>
        <v>694</v>
      </c>
      <c r="H293" s="1" t="s">
        <v>1006</v>
      </c>
      <c r="I293" s="1">
        <v>1</v>
      </c>
      <c r="J293" s="10" t="s">
        <v>1238</v>
      </c>
      <c r="K293" s="315">
        <v>30</v>
      </c>
      <c r="L293" s="1">
        <f t="shared" si="299"/>
        <v>3</v>
      </c>
      <c r="M293" s="311">
        <v>27</v>
      </c>
      <c r="N293" s="1">
        <f t="shared" si="300"/>
        <v>2</v>
      </c>
      <c r="O293" s="308">
        <v>25</v>
      </c>
      <c r="P293" s="1">
        <f t="shared" si="281"/>
        <v>0</v>
      </c>
      <c r="Q293" s="301">
        <v>25</v>
      </c>
      <c r="R293" s="1">
        <f t="shared" si="326"/>
        <v>3</v>
      </c>
      <c r="S293" s="290">
        <v>22</v>
      </c>
      <c r="T293" s="1">
        <f t="shared" si="327"/>
        <v>0</v>
      </c>
      <c r="U293" s="282">
        <v>22</v>
      </c>
      <c r="V293" s="1">
        <f t="shared" si="328"/>
        <v>1</v>
      </c>
      <c r="W293" s="77">
        <v>21</v>
      </c>
      <c r="X293" s="1">
        <f t="shared" si="329"/>
        <v>7</v>
      </c>
      <c r="Y293" s="265">
        <v>14</v>
      </c>
      <c r="Z293" s="1">
        <f t="shared" si="330"/>
        <v>14</v>
      </c>
      <c r="AA293" s="84">
        <v>0</v>
      </c>
      <c r="AB293" s="84">
        <f t="shared" si="331"/>
        <v>0</v>
      </c>
      <c r="AC293" s="228">
        <v>0</v>
      </c>
      <c r="AD293" s="84">
        <f t="shared" si="332"/>
        <v>0</v>
      </c>
      <c r="AE293" s="88">
        <v>0</v>
      </c>
      <c r="AF293" s="84">
        <f t="shared" ref="AF293" si="349">AE293-AG293</f>
        <v>0</v>
      </c>
      <c r="AG293" s="224">
        <v>0</v>
      </c>
      <c r="AH293" s="84"/>
      <c r="AI293" s="88"/>
      <c r="AJ293" s="84"/>
      <c r="AK293" s="84"/>
      <c r="AL293" s="84"/>
      <c r="AM293" s="84"/>
      <c r="AN293" s="84"/>
      <c r="AO293" s="84"/>
      <c r="AP293" s="84"/>
      <c r="AQ293" s="84"/>
      <c r="AR293" s="84"/>
      <c r="AS293" s="84"/>
      <c r="AT293" s="84"/>
      <c r="AU293" s="84"/>
      <c r="AV293" s="84"/>
      <c r="AW293" s="84"/>
      <c r="AX293" s="84"/>
      <c r="AY293" s="84"/>
      <c r="AZ293" s="84"/>
      <c r="BA293" s="84"/>
      <c r="BB293" s="84"/>
      <c r="BC293" s="91"/>
      <c r="BD293" s="84"/>
      <c r="BE293" s="84"/>
      <c r="BF293" s="84"/>
      <c r="BG293" s="84"/>
      <c r="BH293" s="84"/>
      <c r="BI293" s="84"/>
      <c r="BJ293" s="84"/>
      <c r="BK293" s="84"/>
      <c r="BL293" s="84"/>
      <c r="BM293" s="84"/>
      <c r="BN293" s="84"/>
      <c r="BO293" s="84"/>
      <c r="BP293" s="84"/>
      <c r="BQ293" s="84"/>
      <c r="BR293" s="84"/>
      <c r="BS293" s="84"/>
      <c r="BT293" s="84"/>
      <c r="BU293" s="84"/>
      <c r="BV293" s="84"/>
      <c r="BW293" s="84"/>
      <c r="BX293" s="89"/>
      <c r="BY293" s="89"/>
      <c r="BZ293" s="7"/>
      <c r="CA293" s="5"/>
      <c r="CB293" s="2"/>
      <c r="CC293" s="2"/>
      <c r="CE293"/>
    </row>
    <row r="294" spans="1:84">
      <c r="A294" s="112">
        <f>(AL294+AN294+AP294+AR294+AT294+AV294+AX294+AZ294+BB294+BD294+BF294+BH294+BJ294+BL294+BN294+BP294+BR294+BT294)/((17*3))</f>
        <v>2.5098039215686274</v>
      </c>
      <c r="B294" s="1" t="s">
        <v>927</v>
      </c>
      <c r="C294" s="1" t="s">
        <v>96</v>
      </c>
      <c r="D294" s="159">
        <v>40533</v>
      </c>
      <c r="E294" s="141"/>
      <c r="F294" s="158">
        <f t="shared" ref="F294" si="350">$B$1-D294</f>
        <v>2749</v>
      </c>
      <c r="H294" s="1" t="s">
        <v>1006</v>
      </c>
      <c r="I294" s="1">
        <v>1</v>
      </c>
      <c r="J294" s="1" t="s">
        <v>926</v>
      </c>
      <c r="K294" s="315">
        <v>185</v>
      </c>
      <c r="L294" s="1">
        <f t="shared" si="299"/>
        <v>2</v>
      </c>
      <c r="M294" s="311">
        <v>183</v>
      </c>
      <c r="N294" s="1">
        <f t="shared" si="300"/>
        <v>7</v>
      </c>
      <c r="O294" s="308">
        <v>176</v>
      </c>
      <c r="P294" s="1">
        <f t="shared" si="281"/>
        <v>4</v>
      </c>
      <c r="Q294" s="301">
        <v>172</v>
      </c>
      <c r="R294" s="1">
        <f t="shared" si="326"/>
        <v>4</v>
      </c>
      <c r="S294" s="290">
        <v>168</v>
      </c>
      <c r="T294" s="1">
        <f t="shared" si="327"/>
        <v>5</v>
      </c>
      <c r="U294" s="282">
        <v>163</v>
      </c>
      <c r="V294" s="1">
        <f t="shared" si="328"/>
        <v>2</v>
      </c>
      <c r="W294" s="77">
        <v>161</v>
      </c>
      <c r="X294" s="1">
        <f t="shared" si="329"/>
        <v>5</v>
      </c>
      <c r="Y294" s="265">
        <v>156</v>
      </c>
      <c r="Z294" s="1">
        <f t="shared" si="330"/>
        <v>1</v>
      </c>
      <c r="AA294" s="234">
        <v>155</v>
      </c>
      <c r="AB294" s="1">
        <f t="shared" si="331"/>
        <v>11</v>
      </c>
      <c r="AC294" s="227">
        <v>144</v>
      </c>
      <c r="AD294" s="1">
        <f t="shared" si="332"/>
        <v>6</v>
      </c>
      <c r="AE294" s="63">
        <v>138</v>
      </c>
      <c r="AF294" s="1">
        <f t="shared" si="276"/>
        <v>2</v>
      </c>
      <c r="AG294" s="206">
        <v>136</v>
      </c>
      <c r="AH294" s="1">
        <f t="shared" si="277"/>
        <v>2</v>
      </c>
      <c r="AI294" s="63">
        <v>134</v>
      </c>
      <c r="AJ294" s="1">
        <f t="shared" si="278"/>
        <v>6</v>
      </c>
      <c r="AK294" s="63">
        <v>128</v>
      </c>
      <c r="AL294" s="1">
        <f t="shared" si="333"/>
        <v>12</v>
      </c>
      <c r="AM294" s="63">
        <v>116</v>
      </c>
      <c r="AN294" s="1">
        <f t="shared" si="334"/>
        <v>8</v>
      </c>
      <c r="AO294" s="63">
        <v>108</v>
      </c>
      <c r="AP294" s="1">
        <f t="shared" si="285"/>
        <v>13</v>
      </c>
      <c r="AQ294" s="63">
        <v>95</v>
      </c>
      <c r="AR294" s="1">
        <f t="shared" si="335"/>
        <v>13</v>
      </c>
      <c r="AS294" s="63">
        <v>82</v>
      </c>
      <c r="AT294" s="1">
        <f t="shared" si="336"/>
        <v>6</v>
      </c>
      <c r="AU294" s="63">
        <v>76</v>
      </c>
      <c r="AV294" s="1">
        <f t="shared" si="289"/>
        <v>9</v>
      </c>
      <c r="AW294" s="94">
        <v>67</v>
      </c>
      <c r="AX294" s="1">
        <f t="shared" si="345"/>
        <v>4</v>
      </c>
      <c r="AY294" s="63">
        <v>63</v>
      </c>
      <c r="AZ294" s="1">
        <f t="shared" si="346"/>
        <v>3</v>
      </c>
      <c r="BA294" s="63">
        <v>60</v>
      </c>
      <c r="BB294" s="1">
        <f t="shared" si="272"/>
        <v>1</v>
      </c>
      <c r="BC294" s="77">
        <v>59</v>
      </c>
      <c r="BD294" s="1">
        <f t="shared" si="272"/>
        <v>9</v>
      </c>
      <c r="BE294" s="63">
        <v>50</v>
      </c>
      <c r="BF294" s="1">
        <f t="shared" si="272"/>
        <v>1</v>
      </c>
      <c r="BG294" s="1">
        <v>49</v>
      </c>
      <c r="BH294" s="1">
        <f t="shared" si="305"/>
        <v>5</v>
      </c>
      <c r="BI294" s="10">
        <v>44</v>
      </c>
      <c r="BJ294" s="1">
        <f t="shared" si="337"/>
        <v>5</v>
      </c>
      <c r="BK294" s="10">
        <v>39</v>
      </c>
      <c r="BL294" s="1">
        <f t="shared" si="338"/>
        <v>2</v>
      </c>
      <c r="BM294" s="10">
        <v>37</v>
      </c>
      <c r="BN294" s="1">
        <f t="shared" si="340"/>
        <v>9</v>
      </c>
      <c r="BO294" s="10">
        <v>28</v>
      </c>
      <c r="BP294" s="1">
        <f t="shared" si="340"/>
        <v>7</v>
      </c>
      <c r="BQ294" s="10">
        <v>21</v>
      </c>
      <c r="BR294" s="1">
        <f t="shared" si="268"/>
        <v>4</v>
      </c>
      <c r="BS294" s="10">
        <v>17</v>
      </c>
      <c r="BT294" s="1">
        <f t="shared" si="347"/>
        <v>17</v>
      </c>
      <c r="BU294" s="38">
        <v>0</v>
      </c>
      <c r="BV294" s="38"/>
      <c r="BW294" s="38"/>
      <c r="BX294" s="43"/>
      <c r="BY294" s="43"/>
      <c r="BZ294" s="7"/>
      <c r="CA294" s="5"/>
      <c r="CB294" s="2"/>
      <c r="CC294" s="2"/>
      <c r="CE294"/>
    </row>
    <row r="295" spans="1:84">
      <c r="A295" s="60">
        <f t="shared" ref="A295" si="351">(AL295+AN295+AP295+AR295+AT295+AV295+AX295+AZ295+BB295+BD295+BF295+BH295+BJ295+BL295+BN295+BP295+BR295+BT295+BV295)/((18*3)+1.5)</f>
        <v>2.9729729729729728</v>
      </c>
      <c r="B295" s="1" t="s">
        <v>928</v>
      </c>
      <c r="C295" s="1" t="s">
        <v>96</v>
      </c>
      <c r="D295" s="159">
        <v>38058</v>
      </c>
      <c r="E295" s="141"/>
      <c r="F295" s="158">
        <f t="shared" ref="F295:F296" si="352">$B$1-D295</f>
        <v>5224</v>
      </c>
      <c r="H295" s="1" t="s">
        <v>1006</v>
      </c>
      <c r="I295" s="1">
        <v>1</v>
      </c>
      <c r="J295" s="1" t="s">
        <v>192</v>
      </c>
      <c r="K295" s="315">
        <v>532</v>
      </c>
      <c r="L295" s="1">
        <f t="shared" si="299"/>
        <v>7</v>
      </c>
      <c r="M295" s="311">
        <v>525</v>
      </c>
      <c r="N295" s="1">
        <f t="shared" si="300"/>
        <v>10</v>
      </c>
      <c r="O295" s="308">
        <v>515</v>
      </c>
      <c r="P295" s="1">
        <f t="shared" si="281"/>
        <v>14</v>
      </c>
      <c r="Q295" s="301">
        <v>501</v>
      </c>
      <c r="R295" s="1">
        <f t="shared" si="326"/>
        <v>4</v>
      </c>
      <c r="S295" s="290">
        <v>497</v>
      </c>
      <c r="T295" s="1">
        <f t="shared" si="327"/>
        <v>7</v>
      </c>
      <c r="U295" s="282">
        <v>490</v>
      </c>
      <c r="V295" s="1">
        <f t="shared" si="328"/>
        <v>7</v>
      </c>
      <c r="W295" s="77">
        <v>483</v>
      </c>
      <c r="X295" s="1">
        <f t="shared" si="329"/>
        <v>9</v>
      </c>
      <c r="Y295" s="265">
        <v>474</v>
      </c>
      <c r="Z295" s="1">
        <f t="shared" si="330"/>
        <v>4</v>
      </c>
      <c r="AA295" s="234">
        <v>470</v>
      </c>
      <c r="AB295" s="1">
        <f t="shared" si="331"/>
        <v>12</v>
      </c>
      <c r="AC295" s="227">
        <v>458</v>
      </c>
      <c r="AD295" s="1">
        <f t="shared" si="332"/>
        <v>8</v>
      </c>
      <c r="AE295" s="63">
        <v>450</v>
      </c>
      <c r="AF295" s="1">
        <f t="shared" si="276"/>
        <v>3</v>
      </c>
      <c r="AG295" s="206">
        <v>447</v>
      </c>
      <c r="AH295" s="1">
        <f t="shared" si="277"/>
        <v>1</v>
      </c>
      <c r="AI295" s="63">
        <v>446</v>
      </c>
      <c r="AJ295" s="1">
        <f t="shared" si="278"/>
        <v>6</v>
      </c>
      <c r="AK295" s="63">
        <v>440</v>
      </c>
      <c r="AL295" s="1">
        <f t="shared" si="333"/>
        <v>11</v>
      </c>
      <c r="AM295" s="63">
        <v>429</v>
      </c>
      <c r="AN295" s="1">
        <f t="shared" si="334"/>
        <v>17</v>
      </c>
      <c r="AO295" s="63">
        <v>412</v>
      </c>
      <c r="AP295" s="1">
        <f t="shared" si="285"/>
        <v>13</v>
      </c>
      <c r="AQ295" s="63">
        <v>399</v>
      </c>
      <c r="AR295" s="1">
        <f t="shared" si="335"/>
        <v>16</v>
      </c>
      <c r="AS295" s="63">
        <v>383</v>
      </c>
      <c r="AT295" s="1">
        <f t="shared" si="336"/>
        <v>10</v>
      </c>
      <c r="AU295" s="63">
        <v>373</v>
      </c>
      <c r="AV295" s="1">
        <f t="shared" si="289"/>
        <v>12</v>
      </c>
      <c r="AW295" s="94">
        <v>361</v>
      </c>
      <c r="AX295" s="1">
        <f t="shared" si="345"/>
        <v>2</v>
      </c>
      <c r="AY295" s="63">
        <v>359</v>
      </c>
      <c r="AZ295" s="1">
        <f t="shared" si="346"/>
        <v>8</v>
      </c>
      <c r="BA295" s="63">
        <v>351</v>
      </c>
      <c r="BB295" s="1">
        <f t="shared" si="272"/>
        <v>4</v>
      </c>
      <c r="BC295" s="77">
        <v>347</v>
      </c>
      <c r="BD295" s="1">
        <f t="shared" si="272"/>
        <v>12</v>
      </c>
      <c r="BE295" s="63">
        <v>335</v>
      </c>
      <c r="BF295" s="1">
        <f t="shared" si="272"/>
        <v>4</v>
      </c>
      <c r="BG295" s="1">
        <v>331</v>
      </c>
      <c r="BH295" s="1">
        <f t="shared" si="305"/>
        <v>7</v>
      </c>
      <c r="BI295" s="10">
        <v>324</v>
      </c>
      <c r="BJ295" s="1">
        <f t="shared" si="337"/>
        <v>6</v>
      </c>
      <c r="BK295" s="10">
        <v>318</v>
      </c>
      <c r="BL295" s="1">
        <f t="shared" si="338"/>
        <v>11</v>
      </c>
      <c r="BM295" s="10">
        <v>307</v>
      </c>
      <c r="BN295" s="1">
        <f t="shared" si="340"/>
        <v>6</v>
      </c>
      <c r="BO295" s="10">
        <v>301</v>
      </c>
      <c r="BP295" s="1">
        <f t="shared" si="340"/>
        <v>6</v>
      </c>
      <c r="BQ295" s="10">
        <v>295</v>
      </c>
      <c r="BR295" s="1">
        <f t="shared" si="268"/>
        <v>6</v>
      </c>
      <c r="BS295" s="10">
        <v>289</v>
      </c>
      <c r="BT295" s="1">
        <f t="shared" si="347"/>
        <v>6</v>
      </c>
      <c r="BU295" s="10">
        <v>283</v>
      </c>
      <c r="BV295" s="1">
        <f t="shared" ref="BV295:BV324" si="353">BU295-BW295</f>
        <v>8</v>
      </c>
      <c r="BW295" s="1">
        <v>275</v>
      </c>
      <c r="BX295" s="3">
        <v>276</v>
      </c>
      <c r="BY295" s="3">
        <v>270</v>
      </c>
      <c r="BZ295" s="7"/>
      <c r="CA295" s="5">
        <f t="shared" si="342"/>
        <v>6</v>
      </c>
      <c r="CB295" s="2"/>
      <c r="CC295" s="2"/>
      <c r="CE295" t="s">
        <v>703</v>
      </c>
      <c r="CF295" s="1" t="s">
        <v>704</v>
      </c>
    </row>
    <row r="296" spans="1:84">
      <c r="A296" s="112">
        <f>(AL296+AN296+AP296+AR296)/((4*1))</f>
        <v>0</v>
      </c>
      <c r="B296" s="1" t="s">
        <v>799</v>
      </c>
      <c r="C296" s="1" t="s">
        <v>96</v>
      </c>
      <c r="D296" s="159">
        <v>42537</v>
      </c>
      <c r="E296" s="141"/>
      <c r="F296" s="158">
        <f t="shared" si="352"/>
        <v>745</v>
      </c>
      <c r="H296" s="1" t="s">
        <v>1006</v>
      </c>
      <c r="I296" s="1">
        <v>1</v>
      </c>
      <c r="J296" s="1" t="s">
        <v>1232</v>
      </c>
      <c r="K296" s="315">
        <v>28</v>
      </c>
      <c r="L296" s="1">
        <f t="shared" si="299"/>
        <v>7</v>
      </c>
      <c r="M296" s="311">
        <v>21</v>
      </c>
      <c r="N296" s="1">
        <f t="shared" si="300"/>
        <v>0</v>
      </c>
      <c r="O296" s="308">
        <v>21</v>
      </c>
      <c r="P296" s="1">
        <f t="shared" si="281"/>
        <v>5</v>
      </c>
      <c r="Q296" s="301">
        <v>16</v>
      </c>
      <c r="R296" s="1">
        <f t="shared" si="326"/>
        <v>2</v>
      </c>
      <c r="S296" s="290">
        <v>14</v>
      </c>
      <c r="T296" s="1">
        <f t="shared" si="327"/>
        <v>0</v>
      </c>
      <c r="U296" s="282">
        <v>14</v>
      </c>
      <c r="V296" s="1">
        <f t="shared" si="328"/>
        <v>1</v>
      </c>
      <c r="W296" s="77">
        <v>13</v>
      </c>
      <c r="X296" s="1">
        <f t="shared" si="329"/>
        <v>1</v>
      </c>
      <c r="Y296" s="265">
        <v>12</v>
      </c>
      <c r="Z296" s="1">
        <f t="shared" si="330"/>
        <v>1</v>
      </c>
      <c r="AA296" s="234">
        <v>11</v>
      </c>
      <c r="AB296" s="1">
        <f t="shared" ref="AB296" si="354">AA296-AC296</f>
        <v>11</v>
      </c>
      <c r="AC296" s="228">
        <v>0</v>
      </c>
      <c r="AD296" s="84">
        <f t="shared" ref="AD296" si="355">AC296-AE296</f>
        <v>0</v>
      </c>
      <c r="AE296" s="88">
        <v>0</v>
      </c>
      <c r="AF296" s="84">
        <f t="shared" si="276"/>
        <v>0</v>
      </c>
      <c r="AG296" s="224">
        <v>0</v>
      </c>
      <c r="AH296" s="84"/>
      <c r="AI296" s="88"/>
      <c r="AJ296" s="84"/>
      <c r="AK296" s="84"/>
      <c r="AL296" s="84"/>
      <c r="AM296" s="84"/>
      <c r="AN296" s="84"/>
      <c r="AO296" s="84"/>
      <c r="AP296" s="84"/>
      <c r="AQ296" s="84"/>
      <c r="AR296" s="84"/>
      <c r="AS296" s="84"/>
      <c r="AT296" s="84"/>
      <c r="AU296" s="84"/>
      <c r="AV296" s="84"/>
      <c r="AW296" s="84"/>
      <c r="AX296" s="84"/>
      <c r="AY296" s="84"/>
      <c r="AZ296" s="84"/>
      <c r="BA296" s="84"/>
      <c r="BB296" s="84"/>
      <c r="BC296" s="91"/>
      <c r="BD296" s="84"/>
      <c r="BE296" s="84"/>
      <c r="BF296" s="84"/>
      <c r="BG296" s="84"/>
      <c r="BH296" s="84"/>
      <c r="BI296" s="84"/>
      <c r="BJ296" s="84"/>
      <c r="BK296" s="84"/>
      <c r="BL296" s="84"/>
      <c r="BM296" s="84"/>
      <c r="BN296" s="84"/>
      <c r="BO296" s="84"/>
      <c r="BP296" s="84"/>
      <c r="BQ296" s="84"/>
      <c r="BR296" s="84"/>
      <c r="BS296" s="84"/>
      <c r="BT296" s="84"/>
      <c r="BU296" s="84"/>
      <c r="BV296" s="84"/>
      <c r="BW296" s="84"/>
      <c r="BX296" s="89"/>
      <c r="BY296" s="89"/>
      <c r="BZ296" s="7"/>
      <c r="CA296" s="5"/>
      <c r="CB296" s="2"/>
      <c r="CC296" s="2"/>
      <c r="CE296"/>
    </row>
    <row r="297" spans="1:84">
      <c r="B297" s="1" t="s">
        <v>929</v>
      </c>
      <c r="C297" s="1" t="s">
        <v>100</v>
      </c>
      <c r="D297" s="157">
        <v>34151</v>
      </c>
      <c r="E297" s="157">
        <v>35765</v>
      </c>
      <c r="F297" s="165">
        <f>E297-D297</f>
        <v>1614</v>
      </c>
      <c r="H297" s="87" t="s">
        <v>1006</v>
      </c>
      <c r="I297" s="8">
        <v>0</v>
      </c>
      <c r="J297" s="8" t="s">
        <v>260</v>
      </c>
      <c r="K297" s="315">
        <v>80</v>
      </c>
      <c r="L297" s="1">
        <f t="shared" si="299"/>
        <v>1</v>
      </c>
      <c r="M297" s="311">
        <v>79</v>
      </c>
      <c r="N297" s="1">
        <f t="shared" si="300"/>
        <v>0</v>
      </c>
      <c r="O297" s="308">
        <v>79</v>
      </c>
      <c r="P297" s="1">
        <f t="shared" si="281"/>
        <v>0</v>
      </c>
      <c r="Q297" s="301">
        <v>79</v>
      </c>
      <c r="R297" s="1">
        <f t="shared" si="326"/>
        <v>0</v>
      </c>
      <c r="S297" s="290">
        <v>79</v>
      </c>
      <c r="T297" s="1">
        <f t="shared" si="327"/>
        <v>0</v>
      </c>
      <c r="U297" s="282">
        <v>79</v>
      </c>
      <c r="V297" s="1">
        <f t="shared" si="328"/>
        <v>0</v>
      </c>
      <c r="W297" s="77">
        <v>79</v>
      </c>
      <c r="X297" s="1">
        <f t="shared" si="329"/>
        <v>0</v>
      </c>
      <c r="Y297" s="265">
        <v>79</v>
      </c>
      <c r="Z297" s="1">
        <f t="shared" si="330"/>
        <v>0</v>
      </c>
      <c r="AA297" s="234">
        <v>79</v>
      </c>
      <c r="AB297" s="1">
        <f t="shared" si="331"/>
        <v>0</v>
      </c>
      <c r="AC297" s="227">
        <v>79</v>
      </c>
      <c r="AD297" s="1">
        <f t="shared" si="332"/>
        <v>0</v>
      </c>
      <c r="AE297" s="63">
        <v>79</v>
      </c>
      <c r="AF297" s="1">
        <f t="shared" si="276"/>
        <v>0</v>
      </c>
      <c r="AG297" s="206">
        <v>79</v>
      </c>
      <c r="AH297" s="1">
        <f t="shared" si="277"/>
        <v>2</v>
      </c>
      <c r="AI297" s="63">
        <v>77</v>
      </c>
      <c r="AJ297" s="1">
        <f t="shared" si="278"/>
        <v>0</v>
      </c>
      <c r="AK297" s="63">
        <v>77</v>
      </c>
      <c r="AL297" s="1">
        <f t="shared" si="333"/>
        <v>0</v>
      </c>
      <c r="AM297" s="63">
        <v>77</v>
      </c>
      <c r="AN297" s="1">
        <f t="shared" si="334"/>
        <v>0</v>
      </c>
      <c r="AO297" s="63">
        <v>77</v>
      </c>
      <c r="AP297" s="1">
        <f t="shared" si="285"/>
        <v>0</v>
      </c>
      <c r="AQ297" s="63">
        <v>77</v>
      </c>
      <c r="AR297" s="1">
        <f t="shared" si="335"/>
        <v>0</v>
      </c>
      <c r="AS297" s="63">
        <v>77</v>
      </c>
      <c r="AT297" s="1">
        <f t="shared" si="336"/>
        <v>0</v>
      </c>
      <c r="AU297" s="63">
        <v>77</v>
      </c>
      <c r="AV297" s="1">
        <f t="shared" si="289"/>
        <v>0</v>
      </c>
      <c r="AW297" s="94">
        <v>77</v>
      </c>
      <c r="AX297" s="1">
        <f t="shared" si="345"/>
        <v>1</v>
      </c>
      <c r="AY297" s="63">
        <v>76</v>
      </c>
      <c r="AZ297" s="1">
        <f t="shared" si="346"/>
        <v>0</v>
      </c>
      <c r="BA297" s="63">
        <v>76</v>
      </c>
      <c r="BB297" s="1">
        <f t="shared" si="272"/>
        <v>0</v>
      </c>
      <c r="BC297" s="77">
        <v>76</v>
      </c>
      <c r="BD297" s="1">
        <f t="shared" si="272"/>
        <v>0</v>
      </c>
      <c r="BE297" s="63">
        <v>76</v>
      </c>
      <c r="BF297" s="1">
        <f t="shared" si="272"/>
        <v>0</v>
      </c>
      <c r="BG297" s="1">
        <v>76</v>
      </c>
      <c r="BH297" s="1">
        <f t="shared" si="305"/>
        <v>0</v>
      </c>
      <c r="BI297" s="10">
        <v>76</v>
      </c>
      <c r="BJ297" s="1">
        <f t="shared" si="337"/>
        <v>2</v>
      </c>
      <c r="BK297" s="10">
        <v>74</v>
      </c>
      <c r="BL297" s="1">
        <f t="shared" si="338"/>
        <v>0</v>
      </c>
      <c r="BM297" s="10">
        <v>74</v>
      </c>
      <c r="BN297" s="1">
        <f t="shared" si="340"/>
        <v>7</v>
      </c>
      <c r="BO297" s="10">
        <v>67</v>
      </c>
      <c r="BP297" s="1">
        <f t="shared" si="340"/>
        <v>0</v>
      </c>
      <c r="BQ297" s="10">
        <v>67</v>
      </c>
      <c r="BR297" s="1">
        <f t="shared" si="268"/>
        <v>0</v>
      </c>
      <c r="BS297" s="10">
        <v>67</v>
      </c>
      <c r="BT297" s="1">
        <f t="shared" si="347"/>
        <v>0</v>
      </c>
      <c r="BU297" s="10">
        <v>67</v>
      </c>
      <c r="BV297" s="1">
        <f t="shared" si="353"/>
        <v>0</v>
      </c>
      <c r="BW297" s="1">
        <v>67</v>
      </c>
      <c r="BX297" s="3">
        <v>68</v>
      </c>
      <c r="BY297" s="3">
        <v>65</v>
      </c>
      <c r="BZ297" s="7"/>
      <c r="CA297" s="5">
        <f t="shared" si="342"/>
        <v>3</v>
      </c>
      <c r="CB297" s="2"/>
      <c r="CC297" s="2"/>
      <c r="CE297" t="s">
        <v>705</v>
      </c>
      <c r="CF297" s="1" t="s">
        <v>706</v>
      </c>
    </row>
    <row r="298" spans="1:84">
      <c r="A298" s="112">
        <f>(AL298+AN298+AP298+AR298+AT298+AV298)/((6*3))</f>
        <v>2.4444444444444446</v>
      </c>
      <c r="B298" s="1" t="s">
        <v>929</v>
      </c>
      <c r="C298" s="1" t="s">
        <v>96</v>
      </c>
      <c r="D298" s="159">
        <v>41637</v>
      </c>
      <c r="E298" s="141"/>
      <c r="F298" s="158">
        <f t="shared" ref="F298:F299" si="356">$B$1-D298</f>
        <v>1645</v>
      </c>
      <c r="H298" s="1" t="s">
        <v>1006</v>
      </c>
      <c r="I298" s="1">
        <v>1</v>
      </c>
      <c r="J298" s="92" t="s">
        <v>976</v>
      </c>
      <c r="K298" s="315">
        <v>86</v>
      </c>
      <c r="L298" s="1">
        <f t="shared" si="299"/>
        <v>4</v>
      </c>
      <c r="M298" s="311">
        <v>82</v>
      </c>
      <c r="N298" s="1">
        <f t="shared" si="300"/>
        <v>4</v>
      </c>
      <c r="O298" s="308">
        <v>78</v>
      </c>
      <c r="P298" s="1">
        <f t="shared" si="281"/>
        <v>8</v>
      </c>
      <c r="Q298" s="301">
        <v>70</v>
      </c>
      <c r="R298" s="1">
        <f t="shared" si="326"/>
        <v>1</v>
      </c>
      <c r="S298" s="290">
        <v>69</v>
      </c>
      <c r="T298" s="1">
        <f t="shared" si="327"/>
        <v>4</v>
      </c>
      <c r="U298" s="282">
        <v>65</v>
      </c>
      <c r="V298" s="1">
        <f t="shared" si="328"/>
        <v>3</v>
      </c>
      <c r="W298" s="77">
        <v>62</v>
      </c>
      <c r="X298" s="1">
        <f t="shared" si="329"/>
        <v>6</v>
      </c>
      <c r="Y298" s="265">
        <v>56</v>
      </c>
      <c r="Z298" s="1">
        <f t="shared" si="330"/>
        <v>1</v>
      </c>
      <c r="AA298" s="234">
        <v>55</v>
      </c>
      <c r="AB298" s="1">
        <f t="shared" si="331"/>
        <v>7</v>
      </c>
      <c r="AC298" s="227">
        <v>48</v>
      </c>
      <c r="AD298" s="1">
        <f t="shared" si="332"/>
        <v>1</v>
      </c>
      <c r="AE298" s="63">
        <v>47</v>
      </c>
      <c r="AF298" s="1">
        <f t="shared" si="276"/>
        <v>1</v>
      </c>
      <c r="AG298" s="206">
        <v>46</v>
      </c>
      <c r="AH298" s="1">
        <f t="shared" si="277"/>
        <v>1</v>
      </c>
      <c r="AI298" s="63">
        <v>45</v>
      </c>
      <c r="AJ298" s="1">
        <f t="shared" si="278"/>
        <v>1</v>
      </c>
      <c r="AK298" s="63">
        <v>44</v>
      </c>
      <c r="AL298" s="1">
        <f t="shared" si="333"/>
        <v>7</v>
      </c>
      <c r="AM298" s="63">
        <v>37</v>
      </c>
      <c r="AN298" s="1">
        <f t="shared" si="334"/>
        <v>8</v>
      </c>
      <c r="AO298" s="63">
        <v>29</v>
      </c>
      <c r="AP298" s="1">
        <f t="shared" si="285"/>
        <v>3</v>
      </c>
      <c r="AQ298" s="63">
        <v>26</v>
      </c>
      <c r="AR298" s="1">
        <f t="shared" si="335"/>
        <v>12</v>
      </c>
      <c r="AS298" s="63">
        <v>14</v>
      </c>
      <c r="AT298" s="1">
        <f t="shared" si="336"/>
        <v>5</v>
      </c>
      <c r="AU298" s="63">
        <v>9</v>
      </c>
      <c r="AV298" s="1">
        <f t="shared" si="289"/>
        <v>9</v>
      </c>
      <c r="AW298" s="84">
        <v>0</v>
      </c>
      <c r="AX298" s="84"/>
      <c r="AY298" s="84"/>
      <c r="AZ298" s="84"/>
      <c r="BA298" s="84"/>
      <c r="BB298" s="84"/>
      <c r="BC298" s="91"/>
      <c r="BD298" s="84"/>
      <c r="BE298" s="84"/>
      <c r="BF298" s="84"/>
      <c r="BG298" s="84"/>
      <c r="BH298" s="84"/>
      <c r="BI298" s="84"/>
      <c r="BJ298" s="84"/>
      <c r="BK298" s="84"/>
      <c r="BL298" s="84"/>
      <c r="BM298" s="84"/>
      <c r="BN298" s="84"/>
      <c r="BO298" s="84"/>
      <c r="BP298" s="84"/>
      <c r="BQ298" s="84"/>
      <c r="BR298" s="84"/>
      <c r="BS298" s="84"/>
      <c r="BT298" s="84"/>
      <c r="BU298" s="84"/>
      <c r="BV298" s="84"/>
      <c r="BW298" s="84"/>
      <c r="BX298" s="89"/>
      <c r="BY298" s="89"/>
      <c r="BZ298" s="7"/>
      <c r="CA298" s="5">
        <f>BX298-BY298+BZ298</f>
        <v>0</v>
      </c>
      <c r="CB298" s="2"/>
      <c r="CC298" s="2"/>
      <c r="CE298" t="s">
        <v>705</v>
      </c>
      <c r="CF298" s="1" t="s">
        <v>706</v>
      </c>
    </row>
    <row r="299" spans="1:84">
      <c r="A299" s="112">
        <f>(AL299+AN299+AP299+AR299+AT299+AV299+AX299+AZ299+BB299+BD299+BF299+BH299+BJ299+BL299)/((14*3))</f>
        <v>0</v>
      </c>
      <c r="B299" s="1" t="s">
        <v>38</v>
      </c>
      <c r="C299" s="1" t="s">
        <v>96</v>
      </c>
      <c r="D299" s="248">
        <v>42509</v>
      </c>
      <c r="E299" s="142"/>
      <c r="F299" s="158">
        <f t="shared" si="356"/>
        <v>773</v>
      </c>
      <c r="H299" s="1" t="s">
        <v>1006</v>
      </c>
      <c r="I299" s="1">
        <v>1</v>
      </c>
      <c r="J299" s="42" t="s">
        <v>1244</v>
      </c>
      <c r="K299" s="315">
        <v>2</v>
      </c>
      <c r="L299" s="1">
        <f t="shared" si="299"/>
        <v>0</v>
      </c>
      <c r="M299" s="311">
        <v>2</v>
      </c>
      <c r="N299" s="1">
        <f t="shared" si="300"/>
        <v>0</v>
      </c>
      <c r="O299" s="308">
        <v>2</v>
      </c>
      <c r="P299" s="1">
        <f t="shared" si="281"/>
        <v>0</v>
      </c>
      <c r="Q299" s="301">
        <v>2</v>
      </c>
      <c r="R299" s="1">
        <f t="shared" si="326"/>
        <v>0</v>
      </c>
      <c r="S299" s="290">
        <v>2</v>
      </c>
      <c r="T299" s="1">
        <f t="shared" si="327"/>
        <v>0</v>
      </c>
      <c r="U299" s="282">
        <v>2</v>
      </c>
      <c r="V299" s="1">
        <f t="shared" si="328"/>
        <v>0</v>
      </c>
      <c r="W299" s="77">
        <v>2</v>
      </c>
      <c r="X299" s="1">
        <f t="shared" si="329"/>
        <v>0</v>
      </c>
      <c r="Y299" s="265">
        <v>2</v>
      </c>
      <c r="Z299" s="1">
        <f t="shared" si="330"/>
        <v>2</v>
      </c>
      <c r="AA299" s="228"/>
      <c r="AB299" s="84"/>
      <c r="AC299" s="228"/>
      <c r="AD299" s="84"/>
      <c r="AE299" s="88"/>
      <c r="AF299" s="84"/>
      <c r="AG299" s="224"/>
      <c r="AH299" s="84"/>
      <c r="AI299" s="88"/>
      <c r="AJ299" s="84"/>
      <c r="AK299" s="88"/>
      <c r="AL299" s="84"/>
      <c r="AM299" s="88"/>
      <c r="AN299" s="84"/>
      <c r="AO299" s="88"/>
      <c r="AP299" s="84"/>
      <c r="AQ299" s="88"/>
      <c r="AR299" s="84"/>
      <c r="AS299" s="88"/>
      <c r="AT299" s="84"/>
      <c r="AU299" s="88"/>
      <c r="AV299" s="84"/>
      <c r="AW299" s="98"/>
      <c r="AX299" s="84"/>
      <c r="AY299" s="88"/>
      <c r="AZ299" s="84"/>
      <c r="BA299" s="88"/>
      <c r="BB299" s="84"/>
      <c r="BC299" s="83"/>
      <c r="BD299" s="84"/>
      <c r="BE299" s="88"/>
      <c r="BF299" s="84"/>
      <c r="BG299" s="84"/>
      <c r="BH299" s="84"/>
      <c r="BI299" s="84"/>
      <c r="BJ299" s="84"/>
      <c r="BK299" s="84"/>
      <c r="BL299" s="84"/>
      <c r="BM299" s="84"/>
      <c r="BN299" s="84"/>
      <c r="BO299" s="84"/>
      <c r="BP299" s="84"/>
      <c r="BQ299" s="84"/>
      <c r="BR299" s="84"/>
      <c r="BS299" s="84"/>
      <c r="BT299" s="84"/>
      <c r="BU299" s="84"/>
      <c r="BV299" s="84"/>
      <c r="BW299" s="84"/>
      <c r="BX299" s="89"/>
      <c r="BY299" s="89"/>
      <c r="BZ299" s="7"/>
      <c r="CA299" s="5"/>
      <c r="CB299" s="2"/>
      <c r="CC299" s="2"/>
      <c r="CE299"/>
    </row>
    <row r="300" spans="1:84">
      <c r="A300" s="112">
        <f>(AL300+AN300+AP300+AR300+AT300+AV300+AX300+AZ300+BB300+BD300+BF300+BH300+BJ300+BL300)/((14*3))</f>
        <v>0</v>
      </c>
      <c r="B300" s="1" t="s">
        <v>801</v>
      </c>
      <c r="C300" s="1" t="s">
        <v>96</v>
      </c>
      <c r="D300" s="159">
        <v>42658</v>
      </c>
      <c r="E300" s="141"/>
      <c r="F300" s="158">
        <f t="shared" ref="F300" si="357">$B$1-D300</f>
        <v>624</v>
      </c>
      <c r="H300" s="1" t="s">
        <v>1328</v>
      </c>
      <c r="I300" s="1">
        <v>1</v>
      </c>
      <c r="J300" s="42" t="s">
        <v>1259</v>
      </c>
      <c r="K300" s="315">
        <v>21</v>
      </c>
      <c r="L300" s="1">
        <f t="shared" si="299"/>
        <v>1</v>
      </c>
      <c r="M300" s="311">
        <v>20</v>
      </c>
      <c r="N300" s="1">
        <f t="shared" si="300"/>
        <v>0</v>
      </c>
      <c r="O300" s="308">
        <v>20</v>
      </c>
      <c r="P300" s="1">
        <f t="shared" si="281"/>
        <v>0</v>
      </c>
      <c r="Q300" s="301">
        <v>20</v>
      </c>
      <c r="R300" s="1">
        <f t="shared" si="326"/>
        <v>0</v>
      </c>
      <c r="S300" s="290">
        <v>20</v>
      </c>
      <c r="T300" s="1">
        <f t="shared" si="327"/>
        <v>1</v>
      </c>
      <c r="U300" s="282">
        <v>19</v>
      </c>
      <c r="V300" s="1">
        <f t="shared" si="328"/>
        <v>10</v>
      </c>
      <c r="W300" s="77">
        <v>9</v>
      </c>
      <c r="X300" s="1">
        <f t="shared" ref="X300" si="358">W300-Y300</f>
        <v>9</v>
      </c>
      <c r="Y300" s="84"/>
      <c r="Z300" s="84"/>
      <c r="AA300" s="84"/>
      <c r="AB300" s="84"/>
      <c r="AC300" s="84"/>
      <c r="AD300" s="84"/>
      <c r="AE300" s="88"/>
      <c r="AF300" s="84"/>
      <c r="AG300" s="88"/>
      <c r="AH300" s="84"/>
      <c r="AI300" s="88"/>
      <c r="AJ300" s="84"/>
      <c r="AK300" s="88"/>
      <c r="AL300" s="84"/>
      <c r="AM300" s="88"/>
      <c r="AN300" s="264"/>
      <c r="AO300" s="88"/>
      <c r="AP300" s="264"/>
      <c r="AQ300" s="84"/>
      <c r="AR300" s="84"/>
      <c r="AS300" s="84"/>
      <c r="AT300" s="84"/>
      <c r="AU300" s="84"/>
      <c r="AV300" s="84"/>
      <c r="AW300" s="84"/>
      <c r="AX300" s="84"/>
      <c r="AY300" s="84"/>
      <c r="AZ300" s="84"/>
      <c r="BA300" s="84"/>
      <c r="BB300" s="84"/>
      <c r="BC300" s="91"/>
      <c r="BD300" s="84"/>
      <c r="BE300" s="84"/>
      <c r="BF300" s="84"/>
      <c r="BG300" s="84"/>
      <c r="BH300" s="84"/>
      <c r="BI300" s="84"/>
      <c r="BJ300" s="84"/>
      <c r="BK300" s="84"/>
      <c r="BL300" s="84"/>
      <c r="BM300" s="84"/>
      <c r="BN300" s="84"/>
      <c r="BO300" s="84"/>
      <c r="BP300" s="84"/>
      <c r="BQ300" s="84"/>
      <c r="BR300" s="84"/>
      <c r="BS300" s="84"/>
      <c r="BT300" s="84"/>
      <c r="BU300" s="84"/>
      <c r="BV300" s="84"/>
      <c r="BW300" s="84"/>
      <c r="BX300" s="89"/>
      <c r="BY300" s="89"/>
      <c r="BZ300" s="7"/>
      <c r="CA300" s="5"/>
      <c r="CB300" s="2"/>
      <c r="CC300" s="2"/>
      <c r="CE300"/>
    </row>
    <row r="301" spans="1:84">
      <c r="A301" s="112">
        <f>(AL301+AN301+AP301+AR301)/((4*3))</f>
        <v>0</v>
      </c>
      <c r="B301" s="1" t="s">
        <v>801</v>
      </c>
      <c r="C301" s="1" t="s">
        <v>96</v>
      </c>
      <c r="D301" s="159">
        <v>43212</v>
      </c>
      <c r="E301" s="141"/>
      <c r="F301" s="158">
        <f t="shared" ref="F301" si="359">$B$1-D301</f>
        <v>70</v>
      </c>
      <c r="H301" s="1" t="s">
        <v>1006</v>
      </c>
      <c r="I301" s="1">
        <v>1</v>
      </c>
      <c r="J301" s="42" t="s">
        <v>1345</v>
      </c>
      <c r="K301" s="315">
        <v>14</v>
      </c>
      <c r="L301" s="1">
        <f t="shared" si="299"/>
        <v>13</v>
      </c>
      <c r="M301" s="289">
        <v>1</v>
      </c>
      <c r="N301" s="84"/>
      <c r="O301" s="289"/>
      <c r="P301" s="84"/>
      <c r="Q301" s="289"/>
      <c r="R301" s="84"/>
      <c r="S301" s="84"/>
      <c r="T301" s="84"/>
      <c r="U301" s="84"/>
      <c r="V301" s="84"/>
      <c r="W301" s="84"/>
      <c r="X301" s="84"/>
      <c r="Y301" s="84"/>
      <c r="Z301" s="84"/>
      <c r="AA301" s="84"/>
      <c r="AB301" s="84"/>
      <c r="AC301" s="84"/>
      <c r="AD301" s="84"/>
      <c r="AE301" s="88"/>
      <c r="AF301" s="84"/>
      <c r="AG301" s="88"/>
      <c r="AH301" s="84"/>
      <c r="AI301" s="88"/>
      <c r="AJ301" s="84"/>
      <c r="AK301" s="88"/>
      <c r="AL301" s="84"/>
      <c r="AM301" s="88"/>
      <c r="AN301" s="264"/>
      <c r="AO301" s="88"/>
      <c r="AP301" s="264"/>
      <c r="AQ301" s="84"/>
      <c r="AR301" s="84"/>
      <c r="AS301" s="84"/>
      <c r="AT301" s="84"/>
      <c r="AU301" s="84"/>
      <c r="AV301" s="84"/>
      <c r="AW301" s="84"/>
      <c r="AX301" s="84"/>
      <c r="AY301" s="84"/>
      <c r="AZ301" s="84"/>
      <c r="BA301" s="84"/>
      <c r="BB301" s="84"/>
      <c r="BC301" s="91"/>
      <c r="BD301" s="84"/>
      <c r="BE301" s="84"/>
      <c r="BF301" s="84"/>
      <c r="BG301" s="84"/>
      <c r="BH301" s="84"/>
      <c r="BI301" s="84"/>
      <c r="BJ301" s="84"/>
      <c r="BK301" s="84"/>
      <c r="BL301" s="84"/>
      <c r="BM301" s="84"/>
      <c r="BN301" s="84"/>
      <c r="BO301" s="84"/>
      <c r="BP301" s="84"/>
      <c r="BQ301" s="84"/>
      <c r="BR301" s="84"/>
      <c r="BS301" s="84"/>
      <c r="BT301" s="84"/>
      <c r="BU301" s="84"/>
      <c r="BV301" s="84"/>
      <c r="BW301" s="84"/>
      <c r="BX301" s="89"/>
      <c r="BY301" s="89"/>
      <c r="BZ301" s="7"/>
      <c r="CA301" s="5"/>
      <c r="CB301" s="2"/>
      <c r="CC301" s="2"/>
      <c r="CE301"/>
    </row>
    <row r="302" spans="1:84">
      <c r="B302" s="1" t="s">
        <v>930</v>
      </c>
      <c r="C302" s="1" t="s">
        <v>100</v>
      </c>
      <c r="D302" s="166">
        <v>33720</v>
      </c>
      <c r="E302" s="166">
        <v>39618</v>
      </c>
      <c r="F302" s="165">
        <f>E302-D302</f>
        <v>5898</v>
      </c>
      <c r="H302" s="87" t="s">
        <v>1006</v>
      </c>
      <c r="I302" s="8">
        <v>0</v>
      </c>
      <c r="J302" s="8" t="s">
        <v>154</v>
      </c>
      <c r="K302" s="315">
        <v>407</v>
      </c>
      <c r="L302" s="1">
        <f t="shared" ref="L302:L326" si="360">K302-M302</f>
        <v>0</v>
      </c>
      <c r="M302" s="311">
        <v>407</v>
      </c>
      <c r="N302" s="1">
        <f t="shared" si="300"/>
        <v>0</v>
      </c>
      <c r="O302" s="308">
        <v>407</v>
      </c>
      <c r="P302" s="1">
        <f t="shared" si="281"/>
        <v>0</v>
      </c>
      <c r="Q302" s="301">
        <v>407</v>
      </c>
      <c r="R302" s="1">
        <f t="shared" si="326"/>
        <v>0</v>
      </c>
      <c r="S302" s="290">
        <v>407</v>
      </c>
      <c r="T302" s="1">
        <f t="shared" si="327"/>
        <v>0</v>
      </c>
      <c r="U302" s="282">
        <v>407</v>
      </c>
      <c r="V302" s="1">
        <f t="shared" si="328"/>
        <v>0</v>
      </c>
      <c r="W302" s="77">
        <v>407</v>
      </c>
      <c r="X302" s="1">
        <f t="shared" ref="X302:X307" si="361">W302-Y302</f>
        <v>0</v>
      </c>
      <c r="Y302" s="265">
        <v>407</v>
      </c>
      <c r="Z302" s="1">
        <f t="shared" si="330"/>
        <v>1</v>
      </c>
      <c r="AA302" s="234">
        <v>406</v>
      </c>
      <c r="AB302" s="1">
        <f t="shared" si="331"/>
        <v>0</v>
      </c>
      <c r="AC302" s="227">
        <v>406</v>
      </c>
      <c r="AD302" s="1">
        <f t="shared" si="332"/>
        <v>0</v>
      </c>
      <c r="AE302" s="63">
        <v>406</v>
      </c>
      <c r="AF302" s="1">
        <f t="shared" si="276"/>
        <v>0</v>
      </c>
      <c r="AG302" s="206">
        <v>406</v>
      </c>
      <c r="AH302" s="1">
        <f t="shared" si="277"/>
        <v>0</v>
      </c>
      <c r="AI302" s="63">
        <v>406</v>
      </c>
      <c r="AJ302" s="1">
        <f t="shared" si="278"/>
        <v>0</v>
      </c>
      <c r="AK302" s="63">
        <v>406</v>
      </c>
      <c r="AL302" s="1">
        <f t="shared" si="333"/>
        <v>0</v>
      </c>
      <c r="AM302" s="63">
        <v>406</v>
      </c>
      <c r="AN302" s="1">
        <f t="shared" si="334"/>
        <v>0</v>
      </c>
      <c r="AO302" s="63">
        <v>406</v>
      </c>
      <c r="AP302" s="1">
        <f t="shared" si="285"/>
        <v>0</v>
      </c>
      <c r="AQ302" s="63">
        <v>406</v>
      </c>
      <c r="AR302" s="1">
        <f t="shared" si="335"/>
        <v>0</v>
      </c>
      <c r="AS302" s="63">
        <v>406</v>
      </c>
      <c r="AT302" s="1">
        <f t="shared" si="336"/>
        <v>0</v>
      </c>
      <c r="AU302" s="63">
        <v>406</v>
      </c>
      <c r="AV302" s="1">
        <f t="shared" si="289"/>
        <v>0</v>
      </c>
      <c r="AW302" s="94">
        <v>406</v>
      </c>
      <c r="AX302" s="1">
        <f t="shared" si="345"/>
        <v>0</v>
      </c>
      <c r="AY302" s="63">
        <v>406</v>
      </c>
      <c r="AZ302" s="1">
        <f t="shared" si="346"/>
        <v>2</v>
      </c>
      <c r="BA302" s="63">
        <v>404</v>
      </c>
      <c r="BB302" s="1">
        <f t="shared" si="272"/>
        <v>0</v>
      </c>
      <c r="BC302" s="77">
        <v>404</v>
      </c>
      <c r="BD302" s="1">
        <f t="shared" si="272"/>
        <v>0</v>
      </c>
      <c r="BE302" s="63">
        <v>404</v>
      </c>
      <c r="BF302" s="1">
        <f t="shared" si="272"/>
        <v>3</v>
      </c>
      <c r="BG302" s="1">
        <v>401</v>
      </c>
      <c r="BH302" s="1">
        <f t="shared" si="305"/>
        <v>3</v>
      </c>
      <c r="BI302" s="10">
        <v>398</v>
      </c>
      <c r="BJ302" s="1">
        <f t="shared" si="337"/>
        <v>4</v>
      </c>
      <c r="BK302" s="10">
        <v>394</v>
      </c>
      <c r="BL302" s="1">
        <f t="shared" si="338"/>
        <v>8</v>
      </c>
      <c r="BM302" s="10">
        <v>386</v>
      </c>
      <c r="BN302" s="1">
        <f t="shared" si="340"/>
        <v>2</v>
      </c>
      <c r="BO302" s="10">
        <v>384</v>
      </c>
      <c r="BP302" s="1">
        <f t="shared" si="340"/>
        <v>0</v>
      </c>
      <c r="BQ302" s="10">
        <v>384</v>
      </c>
      <c r="BR302" s="1">
        <f t="shared" si="268"/>
        <v>1</v>
      </c>
      <c r="BS302" s="10">
        <v>383</v>
      </c>
      <c r="BT302" s="1">
        <f t="shared" si="347"/>
        <v>0</v>
      </c>
      <c r="BU302" s="10">
        <v>383</v>
      </c>
      <c r="BV302" s="1">
        <f t="shared" si="353"/>
        <v>0</v>
      </c>
      <c r="BW302" s="1">
        <v>383</v>
      </c>
      <c r="BX302" s="3">
        <v>408</v>
      </c>
      <c r="BY302" s="3">
        <v>383</v>
      </c>
      <c r="BZ302" s="7"/>
      <c r="CA302" s="5">
        <f t="shared" si="342"/>
        <v>25</v>
      </c>
      <c r="CB302" s="2"/>
      <c r="CC302" s="2"/>
      <c r="CE302" t="s">
        <v>707</v>
      </c>
      <c r="CF302" s="1" t="s">
        <v>708</v>
      </c>
    </row>
    <row r="303" spans="1:84">
      <c r="A303" s="60">
        <f>(X303+Z303+AB303+AD303+AF303+AH303+AJ303+AL303+AN303+AP303+AR303+AT303+AV303+AX303+AZ303+BB303+BD303+BF303+BH303+BJ303+BL303+BN303+BP303+BR303+BT303+BV303)/((25*3)+1.5)</f>
        <v>4.784313725490196</v>
      </c>
      <c r="B303" s="1" t="s">
        <v>931</v>
      </c>
      <c r="C303" s="1" t="s">
        <v>96</v>
      </c>
      <c r="D303" s="159">
        <v>30501</v>
      </c>
      <c r="E303" s="141"/>
      <c r="F303" s="158">
        <f t="shared" ref="F303:F308" si="362">$B$1-D303</f>
        <v>12781</v>
      </c>
      <c r="H303" s="1" t="s">
        <v>1006</v>
      </c>
      <c r="I303" s="1">
        <v>1</v>
      </c>
      <c r="J303" s="1" t="s">
        <v>117</v>
      </c>
      <c r="K303" s="315">
        <v>1289</v>
      </c>
      <c r="L303" s="1">
        <f t="shared" si="360"/>
        <v>5</v>
      </c>
      <c r="M303" s="311">
        <v>1284</v>
      </c>
      <c r="N303" s="1">
        <f t="shared" si="300"/>
        <v>6</v>
      </c>
      <c r="O303" s="308">
        <v>1278</v>
      </c>
      <c r="P303" s="1">
        <f t="shared" si="281"/>
        <v>15</v>
      </c>
      <c r="Q303" s="301">
        <v>1263</v>
      </c>
      <c r="R303" s="1">
        <f t="shared" si="326"/>
        <v>11</v>
      </c>
      <c r="S303" s="290">
        <v>1252</v>
      </c>
      <c r="T303" s="1">
        <f t="shared" si="327"/>
        <v>7</v>
      </c>
      <c r="U303" s="282">
        <v>1245</v>
      </c>
      <c r="V303" s="1">
        <f t="shared" si="328"/>
        <v>8</v>
      </c>
      <c r="W303" s="77">
        <v>1237</v>
      </c>
      <c r="X303" s="1">
        <f t="shared" si="361"/>
        <v>16</v>
      </c>
      <c r="Y303" s="265">
        <v>1221</v>
      </c>
      <c r="Z303" s="1">
        <f t="shared" si="330"/>
        <v>16</v>
      </c>
      <c r="AA303" s="234">
        <v>1205</v>
      </c>
      <c r="AB303" s="1">
        <f t="shared" si="331"/>
        <v>7</v>
      </c>
      <c r="AC303" s="227">
        <v>1198</v>
      </c>
      <c r="AD303" s="1">
        <f t="shared" si="332"/>
        <v>12</v>
      </c>
      <c r="AE303" s="63">
        <v>1186</v>
      </c>
      <c r="AF303" s="1">
        <f t="shared" si="276"/>
        <v>16</v>
      </c>
      <c r="AG303" s="206">
        <v>1170</v>
      </c>
      <c r="AH303" s="1">
        <f t="shared" si="277"/>
        <v>11</v>
      </c>
      <c r="AI303" s="63">
        <v>1159</v>
      </c>
      <c r="AJ303" s="1">
        <f t="shared" si="278"/>
        <v>9</v>
      </c>
      <c r="AK303" s="63">
        <v>1150</v>
      </c>
      <c r="AL303" s="1">
        <f t="shared" si="333"/>
        <v>14</v>
      </c>
      <c r="AM303" s="63">
        <v>1136</v>
      </c>
      <c r="AN303" s="1">
        <f t="shared" si="334"/>
        <v>16</v>
      </c>
      <c r="AO303" s="63">
        <v>1120</v>
      </c>
      <c r="AP303" s="1">
        <f t="shared" si="285"/>
        <v>17</v>
      </c>
      <c r="AQ303" s="63">
        <v>1103</v>
      </c>
      <c r="AR303" s="1">
        <f t="shared" si="335"/>
        <v>15</v>
      </c>
      <c r="AS303" s="63">
        <v>1088</v>
      </c>
      <c r="AT303" s="1">
        <f t="shared" si="336"/>
        <v>15</v>
      </c>
      <c r="AU303" s="63">
        <v>1073</v>
      </c>
      <c r="AV303" s="1">
        <f t="shared" si="289"/>
        <v>14</v>
      </c>
      <c r="AW303" s="95">
        <v>1059</v>
      </c>
      <c r="AX303" s="1">
        <f t="shared" si="345"/>
        <v>19</v>
      </c>
      <c r="AY303" s="63">
        <v>1040</v>
      </c>
      <c r="AZ303" s="1">
        <f t="shared" si="346"/>
        <v>12</v>
      </c>
      <c r="BA303" s="63">
        <v>1028</v>
      </c>
      <c r="BB303" s="1">
        <f t="shared" si="272"/>
        <v>19</v>
      </c>
      <c r="BC303" s="77">
        <v>1009</v>
      </c>
      <c r="BD303" s="1">
        <f t="shared" si="272"/>
        <v>15</v>
      </c>
      <c r="BE303" s="63">
        <v>994</v>
      </c>
      <c r="BF303" s="1">
        <f t="shared" si="272"/>
        <v>23</v>
      </c>
      <c r="BG303" s="1">
        <v>971</v>
      </c>
      <c r="BH303" s="1">
        <f t="shared" si="305"/>
        <v>10</v>
      </c>
      <c r="BI303" s="10">
        <v>961</v>
      </c>
      <c r="BJ303" s="1">
        <f t="shared" si="337"/>
        <v>12</v>
      </c>
      <c r="BK303" s="10">
        <v>949</v>
      </c>
      <c r="BL303" s="1">
        <f t="shared" si="338"/>
        <v>11</v>
      </c>
      <c r="BM303" s="10">
        <v>938</v>
      </c>
      <c r="BN303" s="1">
        <f t="shared" si="340"/>
        <v>14</v>
      </c>
      <c r="BO303" s="10">
        <v>924</v>
      </c>
      <c r="BP303" s="1">
        <f t="shared" si="340"/>
        <v>24</v>
      </c>
      <c r="BQ303" s="10">
        <v>900</v>
      </c>
      <c r="BR303" s="1">
        <f t="shared" ref="BR303:BR325" si="363">BQ303-BS303</f>
        <v>11</v>
      </c>
      <c r="BS303" s="10">
        <v>889</v>
      </c>
      <c r="BT303" s="1">
        <f t="shared" si="347"/>
        <v>18</v>
      </c>
      <c r="BU303" s="10">
        <v>871</v>
      </c>
      <c r="BV303" s="1">
        <f t="shared" si="353"/>
        <v>0</v>
      </c>
      <c r="BW303" s="1">
        <v>871</v>
      </c>
      <c r="BX303" s="3">
        <v>872</v>
      </c>
      <c r="BY303" s="3">
        <v>869</v>
      </c>
      <c r="BZ303" s="7"/>
      <c r="CA303" s="5">
        <f t="shared" si="342"/>
        <v>3</v>
      </c>
      <c r="CB303" s="2"/>
      <c r="CC303" s="2"/>
      <c r="CE303" t="s">
        <v>709</v>
      </c>
      <c r="CF303" s="1" t="s">
        <v>710</v>
      </c>
    </row>
    <row r="304" spans="1:84">
      <c r="B304" s="1" t="s">
        <v>932</v>
      </c>
      <c r="C304" s="1" t="s">
        <v>100</v>
      </c>
      <c r="D304" s="166">
        <v>28664</v>
      </c>
      <c r="E304" s="166">
        <v>42877</v>
      </c>
      <c r="F304" s="165">
        <f>E304-D304</f>
        <v>14213</v>
      </c>
      <c r="H304" s="87" t="s">
        <v>1007</v>
      </c>
      <c r="I304" s="87">
        <v>0</v>
      </c>
      <c r="J304" s="87" t="s">
        <v>164</v>
      </c>
      <c r="K304" s="315">
        <v>593</v>
      </c>
      <c r="L304" s="1">
        <f t="shared" si="360"/>
        <v>0</v>
      </c>
      <c r="M304" s="311">
        <v>593</v>
      </c>
      <c r="N304" s="1">
        <f t="shared" si="300"/>
        <v>24</v>
      </c>
      <c r="O304" s="308">
        <v>569</v>
      </c>
      <c r="P304" s="1">
        <f t="shared" si="281"/>
        <v>2</v>
      </c>
      <c r="Q304" s="301">
        <v>567</v>
      </c>
      <c r="R304" s="1">
        <f t="shared" si="326"/>
        <v>1</v>
      </c>
      <c r="S304" s="290">
        <v>566</v>
      </c>
      <c r="T304" s="1">
        <f t="shared" si="327"/>
        <v>2</v>
      </c>
      <c r="U304" s="282">
        <v>564</v>
      </c>
      <c r="V304" s="1">
        <f t="shared" si="328"/>
        <v>4</v>
      </c>
      <c r="W304" s="77">
        <v>560</v>
      </c>
      <c r="X304" s="1">
        <f t="shared" si="361"/>
        <v>5</v>
      </c>
      <c r="Y304" s="265">
        <v>555</v>
      </c>
      <c r="Z304" s="1">
        <f t="shared" si="330"/>
        <v>8</v>
      </c>
      <c r="AA304" s="234">
        <v>547</v>
      </c>
      <c r="AB304" s="1">
        <f t="shared" si="331"/>
        <v>19</v>
      </c>
      <c r="AC304" s="227">
        <v>528</v>
      </c>
      <c r="AD304" s="1">
        <f t="shared" si="332"/>
        <v>5</v>
      </c>
      <c r="AE304" s="63">
        <v>523</v>
      </c>
      <c r="AF304" s="1">
        <f t="shared" si="276"/>
        <v>4</v>
      </c>
      <c r="AG304" s="206">
        <v>519</v>
      </c>
      <c r="AH304" s="1">
        <f t="shared" si="277"/>
        <v>3</v>
      </c>
      <c r="AI304" s="63">
        <v>516</v>
      </c>
      <c r="AJ304" s="1">
        <f t="shared" si="278"/>
        <v>11</v>
      </c>
      <c r="AK304" s="63">
        <v>505</v>
      </c>
      <c r="AL304" s="1">
        <f t="shared" si="333"/>
        <v>3</v>
      </c>
      <c r="AM304" s="63">
        <v>502</v>
      </c>
      <c r="AN304" s="1">
        <f t="shared" si="334"/>
        <v>12</v>
      </c>
      <c r="AO304" s="63">
        <v>490</v>
      </c>
      <c r="AP304" s="1">
        <f t="shared" si="285"/>
        <v>10</v>
      </c>
      <c r="AQ304" s="63">
        <v>480</v>
      </c>
      <c r="AR304" s="1">
        <f t="shared" si="335"/>
        <v>3</v>
      </c>
      <c r="AS304" s="63">
        <v>477</v>
      </c>
      <c r="AT304" s="1">
        <f t="shared" si="336"/>
        <v>4</v>
      </c>
      <c r="AU304" s="63">
        <v>473</v>
      </c>
      <c r="AV304" s="1">
        <f t="shared" si="289"/>
        <v>11</v>
      </c>
      <c r="AW304" s="95">
        <v>462</v>
      </c>
      <c r="AX304" s="1">
        <f t="shared" si="345"/>
        <v>9</v>
      </c>
      <c r="AY304" s="63">
        <v>453</v>
      </c>
      <c r="AZ304" s="1">
        <f t="shared" si="346"/>
        <v>10</v>
      </c>
      <c r="BA304" s="63">
        <v>443</v>
      </c>
      <c r="BB304" s="1">
        <f t="shared" si="272"/>
        <v>3</v>
      </c>
      <c r="BC304" s="77">
        <v>440</v>
      </c>
      <c r="BD304" s="1">
        <f t="shared" si="272"/>
        <v>6</v>
      </c>
      <c r="BE304" s="63">
        <v>434</v>
      </c>
      <c r="BF304" s="1">
        <f t="shared" si="272"/>
        <v>10</v>
      </c>
      <c r="BG304" s="1">
        <v>424</v>
      </c>
      <c r="BH304" s="1">
        <f t="shared" si="305"/>
        <v>7</v>
      </c>
      <c r="BI304" s="10">
        <v>417</v>
      </c>
      <c r="BJ304" s="1">
        <f t="shared" si="337"/>
        <v>3</v>
      </c>
      <c r="BK304" s="10">
        <v>414</v>
      </c>
      <c r="BL304" s="1">
        <f t="shared" si="338"/>
        <v>3</v>
      </c>
      <c r="BM304" s="10">
        <v>411</v>
      </c>
      <c r="BN304" s="1">
        <f t="shared" si="340"/>
        <v>6</v>
      </c>
      <c r="BO304" s="10">
        <v>405</v>
      </c>
      <c r="BP304" s="1">
        <f t="shared" si="340"/>
        <v>38</v>
      </c>
      <c r="BQ304" s="10">
        <v>367</v>
      </c>
      <c r="BR304" s="1">
        <f t="shared" si="363"/>
        <v>6</v>
      </c>
      <c r="BS304" s="10">
        <v>361</v>
      </c>
      <c r="BT304" s="1">
        <f t="shared" si="347"/>
        <v>4</v>
      </c>
      <c r="BU304" s="10">
        <v>357</v>
      </c>
      <c r="BV304" s="1">
        <f t="shared" si="353"/>
        <v>1</v>
      </c>
      <c r="BW304" s="1">
        <v>356</v>
      </c>
      <c r="BX304" s="3">
        <v>367</v>
      </c>
      <c r="BY304" s="3">
        <v>341</v>
      </c>
      <c r="BZ304" s="7"/>
      <c r="CA304" s="5">
        <f t="shared" si="342"/>
        <v>26</v>
      </c>
      <c r="CB304" s="2"/>
      <c r="CC304" s="2"/>
      <c r="CE304" t="s">
        <v>711</v>
      </c>
      <c r="CF304" s="1" t="s">
        <v>712</v>
      </c>
    </row>
    <row r="305" spans="1:84">
      <c r="A305" s="60">
        <f>(X305+Z305+AB305+AD305+AF305+AH305+AJ305+AL305+AN305+AP305+AR305+AT305+AV305+AX305+AZ305+BB305+BD305+BF305+BH305+BJ305+BL305+BN305+BP305+BR305+BT305+BV305)/((25*3)+1.5)</f>
        <v>1.673202614379085</v>
      </c>
      <c r="B305" s="1" t="s">
        <v>933</v>
      </c>
      <c r="C305" s="1" t="s">
        <v>97</v>
      </c>
      <c r="D305" s="159">
        <v>40028</v>
      </c>
      <c r="E305" s="141"/>
      <c r="F305" s="158">
        <f t="shared" si="362"/>
        <v>3254</v>
      </c>
      <c r="H305" s="1" t="s">
        <v>1006</v>
      </c>
      <c r="I305" s="1">
        <v>1</v>
      </c>
      <c r="J305" s="1" t="s">
        <v>296</v>
      </c>
      <c r="K305" s="315">
        <v>189</v>
      </c>
      <c r="L305" s="1">
        <f t="shared" si="360"/>
        <v>2</v>
      </c>
      <c r="M305" s="311">
        <v>187</v>
      </c>
      <c r="N305" s="1">
        <f t="shared" si="300"/>
        <v>18</v>
      </c>
      <c r="O305" s="308">
        <v>169</v>
      </c>
      <c r="P305" s="1">
        <f t="shared" si="281"/>
        <v>6</v>
      </c>
      <c r="Q305" s="301">
        <v>163</v>
      </c>
      <c r="R305" s="1">
        <f t="shared" si="326"/>
        <v>8</v>
      </c>
      <c r="S305" s="290">
        <v>155</v>
      </c>
      <c r="T305" s="1">
        <f t="shared" si="327"/>
        <v>0</v>
      </c>
      <c r="U305" s="282">
        <v>155</v>
      </c>
      <c r="V305" s="1">
        <f t="shared" si="328"/>
        <v>1</v>
      </c>
      <c r="W305" s="77">
        <v>154</v>
      </c>
      <c r="X305" s="1">
        <f t="shared" si="361"/>
        <v>2</v>
      </c>
      <c r="Y305" s="265">
        <v>152</v>
      </c>
      <c r="Z305" s="1">
        <f t="shared" si="330"/>
        <v>3</v>
      </c>
      <c r="AA305" s="234">
        <v>149</v>
      </c>
      <c r="AB305" s="1">
        <f t="shared" si="331"/>
        <v>1</v>
      </c>
      <c r="AC305" s="227">
        <v>148</v>
      </c>
      <c r="AD305" s="1">
        <f t="shared" si="332"/>
        <v>8</v>
      </c>
      <c r="AE305" s="63">
        <v>140</v>
      </c>
      <c r="AF305" s="1">
        <f t="shared" si="276"/>
        <v>7</v>
      </c>
      <c r="AG305" s="206">
        <v>133</v>
      </c>
      <c r="AH305" s="1">
        <f t="shared" si="277"/>
        <v>2</v>
      </c>
      <c r="AI305" s="63">
        <v>131</v>
      </c>
      <c r="AJ305" s="1">
        <f t="shared" si="278"/>
        <v>1</v>
      </c>
      <c r="AK305" s="63">
        <v>130</v>
      </c>
      <c r="AL305" s="1">
        <f t="shared" si="333"/>
        <v>2</v>
      </c>
      <c r="AM305" s="63">
        <v>128</v>
      </c>
      <c r="AN305" s="1">
        <f t="shared" si="334"/>
        <v>10</v>
      </c>
      <c r="AO305" s="63">
        <v>118</v>
      </c>
      <c r="AP305" s="1">
        <f t="shared" si="285"/>
        <v>8</v>
      </c>
      <c r="AQ305" s="63">
        <v>110</v>
      </c>
      <c r="AR305" s="1">
        <f t="shared" si="335"/>
        <v>5</v>
      </c>
      <c r="AS305" s="63">
        <v>105</v>
      </c>
      <c r="AT305" s="1">
        <f t="shared" si="336"/>
        <v>0</v>
      </c>
      <c r="AU305" s="63">
        <v>105</v>
      </c>
      <c r="AV305" s="1">
        <f t="shared" si="289"/>
        <v>10</v>
      </c>
      <c r="AW305" s="95">
        <v>95</v>
      </c>
      <c r="AX305" s="1">
        <f t="shared" si="345"/>
        <v>8</v>
      </c>
      <c r="AY305" s="63">
        <v>87</v>
      </c>
      <c r="AZ305" s="1">
        <f t="shared" si="346"/>
        <v>14</v>
      </c>
      <c r="BA305" s="63">
        <v>73</v>
      </c>
      <c r="BB305" s="1">
        <f t="shared" ref="BB305:BF327" si="364">BA305-BC305</f>
        <v>0</v>
      </c>
      <c r="BC305" s="77">
        <v>73</v>
      </c>
      <c r="BD305" s="1">
        <f t="shared" si="364"/>
        <v>6</v>
      </c>
      <c r="BE305" s="63">
        <v>67</v>
      </c>
      <c r="BF305" s="1">
        <f t="shared" si="364"/>
        <v>5</v>
      </c>
      <c r="BG305" s="1">
        <v>62</v>
      </c>
      <c r="BH305" s="1">
        <f t="shared" si="305"/>
        <v>0</v>
      </c>
      <c r="BI305" s="10">
        <v>62</v>
      </c>
      <c r="BJ305" s="1">
        <f t="shared" si="337"/>
        <v>6</v>
      </c>
      <c r="BK305" s="10">
        <v>56</v>
      </c>
      <c r="BL305" s="1">
        <f t="shared" si="338"/>
        <v>10</v>
      </c>
      <c r="BM305" s="10">
        <v>46</v>
      </c>
      <c r="BN305" s="1">
        <f t="shared" si="340"/>
        <v>5</v>
      </c>
      <c r="BO305" s="10">
        <v>41</v>
      </c>
      <c r="BP305" s="1">
        <f t="shared" si="340"/>
        <v>3</v>
      </c>
      <c r="BQ305" s="10">
        <v>38</v>
      </c>
      <c r="BR305" s="1">
        <f t="shared" si="363"/>
        <v>2</v>
      </c>
      <c r="BS305" s="10">
        <v>36</v>
      </c>
      <c r="BT305" s="1">
        <f t="shared" si="347"/>
        <v>9</v>
      </c>
      <c r="BU305" s="10">
        <v>27</v>
      </c>
      <c r="BV305" s="1">
        <f t="shared" si="353"/>
        <v>1</v>
      </c>
      <c r="BW305" s="1">
        <v>26</v>
      </c>
      <c r="BX305" s="3">
        <v>25</v>
      </c>
      <c r="BY305" s="3">
        <v>25</v>
      </c>
      <c r="BZ305" s="7"/>
      <c r="CA305" s="5">
        <f t="shared" si="342"/>
        <v>0</v>
      </c>
      <c r="CB305" s="2"/>
      <c r="CC305" s="2"/>
      <c r="CE305" t="s">
        <v>713</v>
      </c>
      <c r="CF305" s="1" t="s">
        <v>714</v>
      </c>
    </row>
    <row r="306" spans="1:84">
      <c r="A306" s="112">
        <f>(AL306+AN306+AP306+AR306+AT306+AV306+AX306+AZ306+BB306+BD306+BF306+BH306+BJ306+BL306)/((14*3))</f>
        <v>0</v>
      </c>
      <c r="B306" s="1" t="s">
        <v>801</v>
      </c>
      <c r="C306" s="1" t="s">
        <v>96</v>
      </c>
      <c r="D306" s="159">
        <v>42714</v>
      </c>
      <c r="E306" s="141"/>
      <c r="F306" s="158">
        <f t="shared" si="362"/>
        <v>568</v>
      </c>
      <c r="H306" s="1" t="s">
        <v>1006</v>
      </c>
      <c r="I306" s="1">
        <v>1</v>
      </c>
      <c r="J306" s="42" t="s">
        <v>1322</v>
      </c>
      <c r="K306" s="315">
        <v>9</v>
      </c>
      <c r="L306" s="1">
        <f t="shared" si="360"/>
        <v>0</v>
      </c>
      <c r="M306" s="311">
        <v>9</v>
      </c>
      <c r="N306" s="1">
        <f t="shared" si="300"/>
        <v>0</v>
      </c>
      <c r="O306" s="308">
        <v>9</v>
      </c>
      <c r="P306" s="1">
        <f t="shared" si="281"/>
        <v>0</v>
      </c>
      <c r="Q306" s="301">
        <v>9</v>
      </c>
      <c r="R306" s="1">
        <f t="shared" si="326"/>
        <v>0</v>
      </c>
      <c r="S306" s="290">
        <v>9</v>
      </c>
      <c r="T306" s="1">
        <f t="shared" si="327"/>
        <v>0</v>
      </c>
      <c r="U306" s="282">
        <v>9</v>
      </c>
      <c r="V306" s="1">
        <f t="shared" si="328"/>
        <v>0</v>
      </c>
      <c r="W306" s="77">
        <v>9</v>
      </c>
      <c r="X306" s="1">
        <f t="shared" si="361"/>
        <v>9</v>
      </c>
      <c r="Y306" s="84"/>
      <c r="Z306" s="84"/>
      <c r="AA306" s="84"/>
      <c r="AB306" s="84"/>
      <c r="AC306" s="84"/>
      <c r="AD306" s="84"/>
      <c r="AE306" s="88"/>
      <c r="AF306" s="84"/>
      <c r="AG306" s="88"/>
      <c r="AH306" s="84"/>
      <c r="AI306" s="88"/>
      <c r="AJ306" s="84"/>
      <c r="AK306" s="88"/>
      <c r="AL306" s="84"/>
      <c r="AM306" s="88"/>
      <c r="AN306" s="264"/>
      <c r="AO306" s="88"/>
      <c r="AP306" s="264"/>
      <c r="AQ306" s="84"/>
      <c r="AR306" s="84"/>
      <c r="AS306" s="84"/>
      <c r="AT306" s="84"/>
      <c r="AU306" s="84"/>
      <c r="AV306" s="84"/>
      <c r="AW306" s="84"/>
      <c r="AX306" s="84"/>
      <c r="AY306" s="84"/>
      <c r="AZ306" s="84"/>
      <c r="BA306" s="84"/>
      <c r="BB306" s="84"/>
      <c r="BC306" s="91"/>
      <c r="BD306" s="84"/>
      <c r="BE306" s="84"/>
      <c r="BF306" s="84"/>
      <c r="BG306" s="84"/>
      <c r="BH306" s="84"/>
      <c r="BI306" s="84"/>
      <c r="BJ306" s="84"/>
      <c r="BK306" s="84"/>
      <c r="BL306" s="84"/>
      <c r="BM306" s="84"/>
      <c r="BN306" s="84"/>
      <c r="BO306" s="84"/>
      <c r="BP306" s="84"/>
      <c r="BQ306" s="84"/>
      <c r="BR306" s="84"/>
      <c r="BS306" s="84"/>
      <c r="BT306" s="84"/>
      <c r="BU306" s="84"/>
      <c r="BV306" s="84"/>
      <c r="BW306" s="84"/>
      <c r="BX306" s="89"/>
      <c r="BY306" s="89"/>
      <c r="BZ306" s="7"/>
      <c r="CA306" s="5"/>
      <c r="CB306" s="2"/>
      <c r="CC306" s="2"/>
      <c r="CE306"/>
    </row>
    <row r="307" spans="1:84">
      <c r="A307" s="112">
        <f>(R307+T307+V307+X307)/((4*3))</f>
        <v>1.1666666666666667</v>
      </c>
      <c r="B307" s="1" t="s">
        <v>801</v>
      </c>
      <c r="C307" s="1" t="s">
        <v>96</v>
      </c>
      <c r="D307" s="159">
        <v>42728</v>
      </c>
      <c r="E307" s="141"/>
      <c r="F307" s="158">
        <f t="shared" si="362"/>
        <v>554</v>
      </c>
      <c r="H307" s="1" t="s">
        <v>1006</v>
      </c>
      <c r="I307" s="1">
        <v>1</v>
      </c>
      <c r="J307" s="42" t="s">
        <v>1263</v>
      </c>
      <c r="K307" s="315">
        <v>14</v>
      </c>
      <c r="L307" s="1">
        <f t="shared" si="360"/>
        <v>0</v>
      </c>
      <c r="M307" s="311">
        <v>14</v>
      </c>
      <c r="N307" s="1">
        <f t="shared" si="300"/>
        <v>0</v>
      </c>
      <c r="O307" s="308">
        <v>14</v>
      </c>
      <c r="P307" s="1">
        <f t="shared" ref="P307:P320" si="365">O307-Q307</f>
        <v>0</v>
      </c>
      <c r="Q307" s="301">
        <v>14</v>
      </c>
      <c r="R307" s="1">
        <f t="shared" si="326"/>
        <v>0</v>
      </c>
      <c r="S307" s="290">
        <v>14</v>
      </c>
      <c r="T307" s="1">
        <f t="shared" si="327"/>
        <v>0</v>
      </c>
      <c r="U307" s="282">
        <v>14</v>
      </c>
      <c r="V307" s="1">
        <f t="shared" si="328"/>
        <v>1</v>
      </c>
      <c r="W307" s="77">
        <v>13</v>
      </c>
      <c r="X307" s="1">
        <f t="shared" si="361"/>
        <v>13</v>
      </c>
      <c r="Y307" s="84"/>
      <c r="Z307" s="84"/>
      <c r="AA307" s="84"/>
      <c r="AB307" s="84"/>
      <c r="AC307" s="84"/>
      <c r="AD307" s="84"/>
      <c r="AE307" s="88"/>
      <c r="AF307" s="84"/>
      <c r="AG307" s="88"/>
      <c r="AH307" s="84"/>
      <c r="AI307" s="88"/>
      <c r="AJ307" s="84"/>
      <c r="AK307" s="88"/>
      <c r="AL307" s="84"/>
      <c r="AM307" s="88"/>
      <c r="AN307" s="264"/>
      <c r="AO307" s="88"/>
      <c r="AP307" s="264"/>
      <c r="AQ307" s="84"/>
      <c r="AR307" s="84"/>
      <c r="AS307" s="84"/>
      <c r="AT307" s="84"/>
      <c r="AU307" s="84"/>
      <c r="AV307" s="84"/>
      <c r="AW307" s="84"/>
      <c r="AX307" s="84"/>
      <c r="AY307" s="84"/>
      <c r="AZ307" s="84"/>
      <c r="BA307" s="84"/>
      <c r="BB307" s="84"/>
      <c r="BC307" s="91"/>
      <c r="BD307" s="84"/>
      <c r="BE307" s="84"/>
      <c r="BF307" s="84"/>
      <c r="BG307" s="84"/>
      <c r="BH307" s="84"/>
      <c r="BI307" s="84"/>
      <c r="BJ307" s="84"/>
      <c r="BK307" s="84"/>
      <c r="BL307" s="84"/>
      <c r="BM307" s="84"/>
      <c r="BN307" s="84"/>
      <c r="BO307" s="84"/>
      <c r="BP307" s="84"/>
      <c r="BQ307" s="84"/>
      <c r="BR307" s="84"/>
      <c r="BS307" s="84"/>
      <c r="BT307" s="84"/>
      <c r="BU307" s="84"/>
      <c r="BV307" s="84"/>
      <c r="BW307" s="84"/>
      <c r="BX307" s="89"/>
      <c r="BY307" s="89"/>
      <c r="BZ307" s="7"/>
      <c r="CA307" s="5"/>
      <c r="CB307" s="2"/>
      <c r="CC307" s="2"/>
      <c r="CE307"/>
    </row>
    <row r="308" spans="1:84">
      <c r="A308" s="60">
        <f>(X308+Z308+AB308+AD308+AF308+AH308+AJ308+AL308+AN308+AP308+AR308+AT308+AV308+AX308+AZ308+BB308+BD308+BF308+BH308+BJ308+BL308+BN308+BP308+BR308+BT308+BV308)/((25*3)+1.5)</f>
        <v>4.8496732026143787</v>
      </c>
      <c r="B308" s="1" t="s">
        <v>934</v>
      </c>
      <c r="C308" s="1" t="s">
        <v>96</v>
      </c>
      <c r="D308" s="159">
        <v>37340</v>
      </c>
      <c r="E308" s="141"/>
      <c r="F308" s="158">
        <f t="shared" si="362"/>
        <v>5942</v>
      </c>
      <c r="H308" s="1" t="s">
        <v>1006</v>
      </c>
      <c r="I308" s="1">
        <v>1</v>
      </c>
      <c r="J308" s="1" t="s">
        <v>146</v>
      </c>
      <c r="K308" s="315">
        <v>859</v>
      </c>
      <c r="L308" s="1">
        <f t="shared" si="360"/>
        <v>7</v>
      </c>
      <c r="M308" s="311">
        <v>852</v>
      </c>
      <c r="N308" s="1">
        <f t="shared" si="300"/>
        <v>9</v>
      </c>
      <c r="O308" s="308">
        <v>843</v>
      </c>
      <c r="P308" s="1">
        <f t="shared" si="365"/>
        <v>18</v>
      </c>
      <c r="Q308" s="301">
        <v>825</v>
      </c>
      <c r="R308" s="1">
        <f t="shared" si="326"/>
        <v>6</v>
      </c>
      <c r="S308" s="290">
        <v>819</v>
      </c>
      <c r="T308" s="1">
        <f t="shared" si="327"/>
        <v>7</v>
      </c>
      <c r="U308" s="282">
        <v>812</v>
      </c>
      <c r="V308" s="1">
        <f t="shared" si="328"/>
        <v>9</v>
      </c>
      <c r="W308" s="77">
        <v>803</v>
      </c>
      <c r="X308" s="1">
        <f t="shared" ref="X308" si="366">W308-Y308</f>
        <v>22</v>
      </c>
      <c r="Y308" s="265">
        <v>781</v>
      </c>
      <c r="Z308" s="1">
        <f t="shared" si="330"/>
        <v>17</v>
      </c>
      <c r="AA308" s="234">
        <v>764</v>
      </c>
      <c r="AB308" s="1">
        <f t="shared" si="331"/>
        <v>10</v>
      </c>
      <c r="AC308" s="227">
        <v>754</v>
      </c>
      <c r="AD308" s="1">
        <f t="shared" si="332"/>
        <v>11</v>
      </c>
      <c r="AE308" s="63">
        <v>743</v>
      </c>
      <c r="AF308" s="1">
        <f t="shared" si="276"/>
        <v>16</v>
      </c>
      <c r="AG308" s="206">
        <v>727</v>
      </c>
      <c r="AH308" s="1">
        <f t="shared" si="277"/>
        <v>9</v>
      </c>
      <c r="AI308" s="63">
        <v>718</v>
      </c>
      <c r="AJ308" s="1">
        <f t="shared" si="278"/>
        <v>11</v>
      </c>
      <c r="AK308" s="63">
        <v>707</v>
      </c>
      <c r="AL308" s="1">
        <f t="shared" si="333"/>
        <v>13</v>
      </c>
      <c r="AM308" s="63">
        <v>694</v>
      </c>
      <c r="AN308" s="1">
        <f t="shared" si="334"/>
        <v>15</v>
      </c>
      <c r="AO308" s="63">
        <v>679</v>
      </c>
      <c r="AP308" s="1">
        <f t="shared" si="285"/>
        <v>17</v>
      </c>
      <c r="AQ308" s="63">
        <v>662</v>
      </c>
      <c r="AR308" s="1">
        <f t="shared" si="335"/>
        <v>12</v>
      </c>
      <c r="AS308" s="63">
        <v>650</v>
      </c>
      <c r="AT308" s="1">
        <f t="shared" si="336"/>
        <v>19</v>
      </c>
      <c r="AU308" s="63">
        <v>631</v>
      </c>
      <c r="AV308" s="1">
        <f t="shared" si="289"/>
        <v>15</v>
      </c>
      <c r="AW308" s="95">
        <v>616</v>
      </c>
      <c r="AX308" s="1">
        <f t="shared" si="345"/>
        <v>15</v>
      </c>
      <c r="AY308" s="63">
        <v>601</v>
      </c>
      <c r="AZ308" s="1">
        <f t="shared" si="346"/>
        <v>11</v>
      </c>
      <c r="BA308" s="63">
        <v>590</v>
      </c>
      <c r="BB308" s="1">
        <f t="shared" si="364"/>
        <v>17</v>
      </c>
      <c r="BC308" s="77">
        <v>573</v>
      </c>
      <c r="BD308" s="1">
        <f t="shared" si="364"/>
        <v>15</v>
      </c>
      <c r="BE308" s="63">
        <v>558</v>
      </c>
      <c r="BF308" s="1">
        <f t="shared" si="364"/>
        <v>19</v>
      </c>
      <c r="BG308" s="1">
        <v>539</v>
      </c>
      <c r="BH308" s="1">
        <f t="shared" si="305"/>
        <v>8</v>
      </c>
      <c r="BI308" s="10">
        <v>531</v>
      </c>
      <c r="BJ308" s="1">
        <f t="shared" si="337"/>
        <v>15</v>
      </c>
      <c r="BK308" s="10">
        <v>516</v>
      </c>
      <c r="BL308" s="1">
        <f t="shared" si="338"/>
        <v>15</v>
      </c>
      <c r="BM308" s="10">
        <v>501</v>
      </c>
      <c r="BN308" s="1">
        <f t="shared" si="340"/>
        <v>12</v>
      </c>
      <c r="BO308" s="10">
        <v>489</v>
      </c>
      <c r="BP308" s="1">
        <f t="shared" si="340"/>
        <v>31</v>
      </c>
      <c r="BQ308" s="10">
        <v>458</v>
      </c>
      <c r="BR308" s="1">
        <f t="shared" si="363"/>
        <v>5</v>
      </c>
      <c r="BS308" s="10">
        <v>453</v>
      </c>
      <c r="BT308" s="1">
        <f t="shared" si="347"/>
        <v>20</v>
      </c>
      <c r="BU308" s="10">
        <v>433</v>
      </c>
      <c r="BV308" s="1">
        <f t="shared" si="353"/>
        <v>1</v>
      </c>
      <c r="BW308" s="1">
        <v>432</v>
      </c>
      <c r="BX308" s="3">
        <v>434</v>
      </c>
      <c r="BY308" s="3">
        <v>432</v>
      </c>
      <c r="BZ308" s="7"/>
      <c r="CA308" s="5">
        <f t="shared" si="342"/>
        <v>2</v>
      </c>
      <c r="CB308" s="2"/>
      <c r="CC308" s="2"/>
      <c r="CE308" t="s">
        <v>715</v>
      </c>
      <c r="CF308" s="1" t="s">
        <v>716</v>
      </c>
    </row>
    <row r="309" spans="1:84">
      <c r="A309" s="112">
        <f>(AL309+AN309+AP309+AR309)/((4*1))</f>
        <v>0</v>
      </c>
      <c r="B309" s="1" t="s">
        <v>801</v>
      </c>
      <c r="C309" s="1" t="s">
        <v>96</v>
      </c>
      <c r="D309" s="159">
        <v>42881</v>
      </c>
      <c r="E309" s="141"/>
      <c r="F309" s="158">
        <f t="shared" ref="F309" si="367">$B$1-D309</f>
        <v>401</v>
      </c>
      <c r="H309" s="169" t="s">
        <v>1300</v>
      </c>
      <c r="I309" s="1">
        <v>1</v>
      </c>
      <c r="J309" s="42" t="s">
        <v>1264</v>
      </c>
      <c r="K309" s="315">
        <v>31</v>
      </c>
      <c r="L309" s="1">
        <f t="shared" si="360"/>
        <v>4</v>
      </c>
      <c r="M309" s="311">
        <v>27</v>
      </c>
      <c r="N309" s="1">
        <f t="shared" si="300"/>
        <v>4</v>
      </c>
      <c r="O309" s="308">
        <v>23</v>
      </c>
      <c r="P309" s="1">
        <f t="shared" si="365"/>
        <v>2</v>
      </c>
      <c r="Q309" s="301">
        <v>21</v>
      </c>
      <c r="R309" s="1">
        <f t="shared" si="326"/>
        <v>6</v>
      </c>
      <c r="S309" s="290">
        <v>15</v>
      </c>
      <c r="T309" s="1">
        <f t="shared" ref="T309" si="368">S309-U309</f>
        <v>15</v>
      </c>
      <c r="U309" s="289"/>
      <c r="V309" s="84"/>
      <c r="W309" s="84"/>
      <c r="X309" s="84"/>
      <c r="Y309" s="84"/>
      <c r="Z309" s="84"/>
      <c r="AA309" s="84"/>
      <c r="AB309" s="84"/>
      <c r="AC309" s="84"/>
      <c r="AD309" s="84"/>
      <c r="AE309" s="88"/>
      <c r="AF309" s="84"/>
      <c r="AG309" s="88"/>
      <c r="AH309" s="84"/>
      <c r="AI309" s="88"/>
      <c r="AJ309" s="84"/>
      <c r="AK309" s="88"/>
      <c r="AL309" s="84"/>
      <c r="AM309" s="88"/>
      <c r="AN309" s="264"/>
      <c r="AO309" s="88"/>
      <c r="AP309" s="264"/>
      <c r="AQ309" s="84"/>
      <c r="AR309" s="84"/>
      <c r="AS309" s="84"/>
      <c r="AT309" s="84"/>
      <c r="AU309" s="84"/>
      <c r="AV309" s="84"/>
      <c r="AW309" s="84"/>
      <c r="AX309" s="84"/>
      <c r="AY309" s="84"/>
      <c r="AZ309" s="84"/>
      <c r="BA309" s="84"/>
      <c r="BB309" s="84"/>
      <c r="BC309" s="91"/>
      <c r="BD309" s="84"/>
      <c r="BE309" s="84"/>
      <c r="BF309" s="84"/>
      <c r="BG309" s="84"/>
      <c r="BH309" s="84"/>
      <c r="BI309" s="84"/>
      <c r="BJ309" s="84"/>
      <c r="BK309" s="84"/>
      <c r="BL309" s="84"/>
      <c r="BM309" s="84"/>
      <c r="BN309" s="84"/>
      <c r="BO309" s="84"/>
      <c r="BP309" s="84"/>
      <c r="BQ309" s="84"/>
      <c r="BR309" s="84"/>
      <c r="BS309" s="84"/>
      <c r="BT309" s="84"/>
      <c r="BU309" s="84"/>
      <c r="BV309" s="84"/>
      <c r="BW309" s="84"/>
      <c r="BX309" s="89"/>
      <c r="BY309" s="89"/>
      <c r="BZ309" s="7"/>
      <c r="CA309" s="5"/>
      <c r="CB309" s="2"/>
      <c r="CC309" s="2"/>
      <c r="CE309"/>
    </row>
    <row r="310" spans="1:84">
      <c r="A310" s="112">
        <f>(AL310+AN310+AP310+AR310+AT310+AV310+AX310+AZ310+BB310+BD310+BF310)/((11*3))</f>
        <v>1.606060606060606</v>
      </c>
      <c r="B310" s="1" t="s">
        <v>934</v>
      </c>
      <c r="C310" s="1" t="s">
        <v>96</v>
      </c>
      <c r="D310" s="159">
        <v>41122</v>
      </c>
      <c r="E310" s="141"/>
      <c r="F310" s="158">
        <f>$B$1-D310</f>
        <v>2160</v>
      </c>
      <c r="H310" s="1" t="s">
        <v>1006</v>
      </c>
      <c r="I310" s="10">
        <v>1</v>
      </c>
      <c r="J310" s="10" t="s">
        <v>86</v>
      </c>
      <c r="K310" s="315">
        <v>75</v>
      </c>
      <c r="L310" s="1">
        <f t="shared" si="360"/>
        <v>2</v>
      </c>
      <c r="M310" s="311">
        <v>73</v>
      </c>
      <c r="N310" s="1">
        <f t="shared" si="300"/>
        <v>3</v>
      </c>
      <c r="O310" s="308">
        <v>70</v>
      </c>
      <c r="P310" s="1">
        <f t="shared" si="365"/>
        <v>1</v>
      </c>
      <c r="Q310" s="301">
        <v>69</v>
      </c>
      <c r="R310" s="1">
        <f t="shared" si="326"/>
        <v>0</v>
      </c>
      <c r="S310" s="290">
        <v>69</v>
      </c>
      <c r="T310" s="1">
        <f t="shared" ref="T310:T321" si="369">S310-U310</f>
        <v>3</v>
      </c>
      <c r="U310" s="282">
        <v>66</v>
      </c>
      <c r="V310" s="1">
        <f t="shared" ref="V310:V319" si="370">U310-W310</f>
        <v>2</v>
      </c>
      <c r="W310" s="77">
        <v>64</v>
      </c>
      <c r="X310" s="1">
        <f t="shared" ref="X310:X319" si="371">W310-Y310</f>
        <v>3</v>
      </c>
      <c r="Y310" s="265">
        <v>61</v>
      </c>
      <c r="Z310" s="1">
        <f t="shared" si="330"/>
        <v>2</v>
      </c>
      <c r="AA310" s="234">
        <v>59</v>
      </c>
      <c r="AB310" s="1">
        <f t="shared" si="331"/>
        <v>2</v>
      </c>
      <c r="AC310" s="227">
        <v>57</v>
      </c>
      <c r="AD310" s="1">
        <f t="shared" si="332"/>
        <v>3</v>
      </c>
      <c r="AE310" s="63">
        <v>54</v>
      </c>
      <c r="AF310" s="1">
        <f t="shared" si="276"/>
        <v>1</v>
      </c>
      <c r="AG310" s="206">
        <v>53</v>
      </c>
      <c r="AH310" s="1">
        <f t="shared" si="277"/>
        <v>0</v>
      </c>
      <c r="AI310" s="63">
        <v>53</v>
      </c>
      <c r="AJ310" s="1">
        <f t="shared" si="278"/>
        <v>0</v>
      </c>
      <c r="AK310" s="63">
        <v>53</v>
      </c>
      <c r="AL310" s="1">
        <f t="shared" si="333"/>
        <v>5</v>
      </c>
      <c r="AM310" s="63">
        <v>48</v>
      </c>
      <c r="AN310" s="1">
        <f t="shared" si="334"/>
        <v>10</v>
      </c>
      <c r="AO310" s="63">
        <v>38</v>
      </c>
      <c r="AP310" s="1">
        <f t="shared" si="285"/>
        <v>1</v>
      </c>
      <c r="AQ310" s="63">
        <v>37</v>
      </c>
      <c r="AR310" s="1">
        <f t="shared" si="335"/>
        <v>0</v>
      </c>
      <c r="AS310" s="63">
        <v>37</v>
      </c>
      <c r="AT310" s="1">
        <f t="shared" si="336"/>
        <v>5</v>
      </c>
      <c r="AU310" s="63">
        <v>32</v>
      </c>
      <c r="AV310" s="1">
        <f t="shared" si="289"/>
        <v>1</v>
      </c>
      <c r="AW310" s="95">
        <v>31</v>
      </c>
      <c r="AX310" s="1">
        <f t="shared" si="345"/>
        <v>1</v>
      </c>
      <c r="AY310" s="63">
        <v>30</v>
      </c>
      <c r="AZ310" s="1">
        <f t="shared" si="346"/>
        <v>7</v>
      </c>
      <c r="BA310" s="63">
        <v>23</v>
      </c>
      <c r="BB310" s="1">
        <f t="shared" si="364"/>
        <v>1</v>
      </c>
      <c r="BC310" s="77">
        <v>22</v>
      </c>
      <c r="BD310" s="1">
        <f t="shared" si="364"/>
        <v>8</v>
      </c>
      <c r="BE310" s="63">
        <v>14</v>
      </c>
      <c r="BF310" s="1">
        <f t="shared" si="364"/>
        <v>14</v>
      </c>
      <c r="BG310" s="38">
        <v>0</v>
      </c>
      <c r="BH310" s="38"/>
      <c r="BI310" s="38"/>
      <c r="BJ310" s="38"/>
      <c r="BK310" s="38"/>
      <c r="BL310" s="38"/>
      <c r="BM310" s="38"/>
      <c r="BN310" s="38"/>
      <c r="BO310" s="38"/>
      <c r="BP310" s="38"/>
      <c r="BQ310" s="38"/>
      <c r="BR310" s="38"/>
      <c r="BS310" s="38"/>
      <c r="BT310" s="38"/>
      <c r="BU310" s="38"/>
      <c r="BV310" s="38"/>
      <c r="BW310" s="38"/>
      <c r="BX310" s="43"/>
      <c r="BY310" s="43"/>
      <c r="BZ310" s="7"/>
      <c r="CA310" s="5">
        <f>BX310-BY310+BZ310</f>
        <v>0</v>
      </c>
      <c r="CB310" s="2"/>
      <c r="CC310" s="2"/>
      <c r="CE310"/>
    </row>
    <row r="311" spans="1:84">
      <c r="B311" s="1" t="s">
        <v>935</v>
      </c>
      <c r="C311" s="1" t="s">
        <v>100</v>
      </c>
      <c r="D311" s="166">
        <v>34856</v>
      </c>
      <c r="E311" s="157">
        <v>36678</v>
      </c>
      <c r="F311" s="165">
        <f>E311-D311</f>
        <v>1822</v>
      </c>
      <c r="H311" s="87" t="s">
        <v>1006</v>
      </c>
      <c r="I311" s="8">
        <v>0</v>
      </c>
      <c r="J311" s="8" t="s">
        <v>282</v>
      </c>
      <c r="K311" s="315">
        <v>34</v>
      </c>
      <c r="L311" s="1">
        <f t="shared" si="360"/>
        <v>0</v>
      </c>
      <c r="M311" s="311">
        <v>34</v>
      </c>
      <c r="N311" s="1">
        <f t="shared" si="300"/>
        <v>0</v>
      </c>
      <c r="O311" s="308">
        <v>34</v>
      </c>
      <c r="P311" s="1">
        <f t="shared" si="365"/>
        <v>0</v>
      </c>
      <c r="Q311" s="301">
        <v>34</v>
      </c>
      <c r="R311" s="1">
        <f t="shared" si="326"/>
        <v>0</v>
      </c>
      <c r="S311" s="290">
        <v>34</v>
      </c>
      <c r="T311" s="1">
        <f t="shared" si="369"/>
        <v>0</v>
      </c>
      <c r="U311" s="282">
        <v>34</v>
      </c>
      <c r="V311" s="1">
        <f t="shared" si="370"/>
        <v>0</v>
      </c>
      <c r="W311" s="77">
        <v>34</v>
      </c>
      <c r="X311" s="1">
        <f t="shared" si="371"/>
        <v>0</v>
      </c>
      <c r="Y311" s="265">
        <v>34</v>
      </c>
      <c r="Z311" s="1">
        <f t="shared" si="330"/>
        <v>0</v>
      </c>
      <c r="AA311" s="234">
        <v>34</v>
      </c>
      <c r="AB311" s="1">
        <f t="shared" si="331"/>
        <v>0</v>
      </c>
      <c r="AC311" s="227">
        <v>34</v>
      </c>
      <c r="AD311" s="1">
        <f t="shared" si="332"/>
        <v>0</v>
      </c>
      <c r="AE311" s="63">
        <v>34</v>
      </c>
      <c r="AF311" s="1">
        <f t="shared" si="276"/>
        <v>0</v>
      </c>
      <c r="AG311" s="206">
        <v>34</v>
      </c>
      <c r="AH311" s="1">
        <f t="shared" si="277"/>
        <v>0</v>
      </c>
      <c r="AI311" s="63">
        <v>34</v>
      </c>
      <c r="AJ311" s="1">
        <f t="shared" si="278"/>
        <v>0</v>
      </c>
      <c r="AK311" s="63">
        <v>34</v>
      </c>
      <c r="AL311" s="1">
        <f t="shared" si="333"/>
        <v>0</v>
      </c>
      <c r="AM311" s="63">
        <v>34</v>
      </c>
      <c r="AN311" s="1">
        <f t="shared" si="334"/>
        <v>0</v>
      </c>
      <c r="AO311" s="63">
        <v>34</v>
      </c>
      <c r="AP311" s="1">
        <f t="shared" si="285"/>
        <v>0</v>
      </c>
      <c r="AQ311" s="63">
        <v>34</v>
      </c>
      <c r="AR311" s="1">
        <f t="shared" si="335"/>
        <v>0</v>
      </c>
      <c r="AS311" s="63">
        <v>34</v>
      </c>
      <c r="AT311" s="1">
        <f t="shared" si="336"/>
        <v>0</v>
      </c>
      <c r="AU311" s="63">
        <v>34</v>
      </c>
      <c r="AV311" s="1">
        <f t="shared" si="289"/>
        <v>0</v>
      </c>
      <c r="AW311" s="95">
        <v>34</v>
      </c>
      <c r="AX311" s="1">
        <f t="shared" si="345"/>
        <v>0</v>
      </c>
      <c r="AY311" s="63">
        <v>34</v>
      </c>
      <c r="AZ311" s="1">
        <f t="shared" si="346"/>
        <v>0</v>
      </c>
      <c r="BA311" s="63">
        <v>34</v>
      </c>
      <c r="BB311" s="1">
        <f t="shared" si="364"/>
        <v>0</v>
      </c>
      <c r="BC311" s="77">
        <v>34</v>
      </c>
      <c r="BD311" s="1">
        <f t="shared" si="364"/>
        <v>0</v>
      </c>
      <c r="BE311" s="63">
        <v>34</v>
      </c>
      <c r="BF311" s="1">
        <f t="shared" si="364"/>
        <v>0</v>
      </c>
      <c r="BG311" s="1">
        <v>34</v>
      </c>
      <c r="BH311" s="1">
        <f t="shared" si="305"/>
        <v>0</v>
      </c>
      <c r="BI311" s="10">
        <v>34</v>
      </c>
      <c r="BJ311" s="1">
        <f t="shared" si="337"/>
        <v>0</v>
      </c>
      <c r="BK311" s="10">
        <v>34</v>
      </c>
      <c r="BL311" s="1">
        <f t="shared" si="338"/>
        <v>0</v>
      </c>
      <c r="BM311" s="10">
        <v>34</v>
      </c>
      <c r="BN311" s="1">
        <f t="shared" si="340"/>
        <v>0</v>
      </c>
      <c r="BO311" s="10">
        <v>34</v>
      </c>
      <c r="BP311" s="1">
        <f t="shared" si="340"/>
        <v>0</v>
      </c>
      <c r="BQ311" s="10">
        <v>34</v>
      </c>
      <c r="BR311" s="1">
        <f t="shared" si="363"/>
        <v>0</v>
      </c>
      <c r="BS311" s="10">
        <v>34</v>
      </c>
      <c r="BT311" s="1">
        <f t="shared" si="347"/>
        <v>0</v>
      </c>
      <c r="BU311" s="10">
        <v>34</v>
      </c>
      <c r="BV311" s="1">
        <f t="shared" si="353"/>
        <v>0</v>
      </c>
      <c r="BW311" s="1">
        <v>34</v>
      </c>
      <c r="BX311" s="3">
        <v>36</v>
      </c>
      <c r="BY311" s="3">
        <v>33</v>
      </c>
      <c r="BZ311" s="7"/>
      <c r="CA311" s="5">
        <f t="shared" si="342"/>
        <v>3</v>
      </c>
      <c r="CB311" s="2"/>
      <c r="CC311" s="2"/>
      <c r="CE311" t="s">
        <v>717</v>
      </c>
      <c r="CF311" s="1" t="s">
        <v>718</v>
      </c>
    </row>
    <row r="312" spans="1:84">
      <c r="A312" s="112">
        <f>(AL312+AN312+AP312+AR312+AT312+AV312)/((6*3))</f>
        <v>2.2777777777777777</v>
      </c>
      <c r="B312" s="1" t="s">
        <v>929</v>
      </c>
      <c r="C312" s="1" t="s">
        <v>97</v>
      </c>
      <c r="D312" s="159">
        <v>41628</v>
      </c>
      <c r="E312" s="141"/>
      <c r="F312" s="158">
        <f t="shared" ref="F312:F318" si="372">$B$1-D312</f>
        <v>1654</v>
      </c>
      <c r="H312" s="235" t="s">
        <v>1234</v>
      </c>
      <c r="I312" s="1">
        <v>1</v>
      </c>
      <c r="J312" s="92" t="s">
        <v>978</v>
      </c>
      <c r="K312" s="315">
        <v>66</v>
      </c>
      <c r="L312" s="1">
        <f t="shared" si="360"/>
        <v>4</v>
      </c>
      <c r="M312" s="311">
        <v>62</v>
      </c>
      <c r="N312" s="1">
        <f t="shared" si="300"/>
        <v>1</v>
      </c>
      <c r="O312" s="308">
        <v>61</v>
      </c>
      <c r="P312" s="1">
        <f t="shared" si="365"/>
        <v>7</v>
      </c>
      <c r="Q312" s="301">
        <v>54</v>
      </c>
      <c r="R312" s="1">
        <f t="shared" si="326"/>
        <v>0</v>
      </c>
      <c r="S312" s="290">
        <v>54</v>
      </c>
      <c r="T312" s="1">
        <f t="shared" si="369"/>
        <v>3</v>
      </c>
      <c r="U312" s="282">
        <v>51</v>
      </c>
      <c r="V312" s="1">
        <f t="shared" si="370"/>
        <v>0</v>
      </c>
      <c r="W312" s="77">
        <v>51</v>
      </c>
      <c r="X312" s="1">
        <f t="shared" si="371"/>
        <v>0</v>
      </c>
      <c r="Y312" s="265">
        <v>51</v>
      </c>
      <c r="Z312" s="1">
        <f t="shared" si="330"/>
        <v>0</v>
      </c>
      <c r="AA312" s="234">
        <v>51</v>
      </c>
      <c r="AB312" s="1">
        <f t="shared" si="331"/>
        <v>2</v>
      </c>
      <c r="AC312" s="227">
        <v>49</v>
      </c>
      <c r="AD312" s="1">
        <f t="shared" si="332"/>
        <v>0</v>
      </c>
      <c r="AE312" s="63">
        <v>49</v>
      </c>
      <c r="AF312" s="1">
        <f t="shared" si="276"/>
        <v>3</v>
      </c>
      <c r="AG312" s="206">
        <v>46</v>
      </c>
      <c r="AH312" s="1">
        <f t="shared" si="277"/>
        <v>1</v>
      </c>
      <c r="AI312" s="63">
        <v>45</v>
      </c>
      <c r="AJ312" s="1">
        <f t="shared" si="278"/>
        <v>4</v>
      </c>
      <c r="AK312" s="63">
        <v>41</v>
      </c>
      <c r="AL312" s="1">
        <f t="shared" si="333"/>
        <v>2</v>
      </c>
      <c r="AM312" s="63">
        <v>39</v>
      </c>
      <c r="AN312" s="1">
        <f t="shared" si="334"/>
        <v>8</v>
      </c>
      <c r="AO312" s="63">
        <v>31</v>
      </c>
      <c r="AP312" s="1">
        <f t="shared" si="285"/>
        <v>7</v>
      </c>
      <c r="AQ312" s="63">
        <v>24</v>
      </c>
      <c r="AR312" s="10">
        <f t="shared" si="335"/>
        <v>7</v>
      </c>
      <c r="AS312" s="63">
        <v>17</v>
      </c>
      <c r="AT312" s="10">
        <f t="shared" si="336"/>
        <v>1</v>
      </c>
      <c r="AU312" s="63">
        <v>16</v>
      </c>
      <c r="AV312" s="10">
        <f t="shared" si="289"/>
        <v>16</v>
      </c>
      <c r="AW312" s="84">
        <v>0</v>
      </c>
      <c r="AX312" s="84"/>
      <c r="AY312" s="84"/>
      <c r="AZ312" s="84"/>
      <c r="BA312" s="84"/>
      <c r="BB312" s="84"/>
      <c r="BC312" s="91"/>
      <c r="BD312" s="84"/>
      <c r="BE312" s="84"/>
      <c r="BF312" s="84"/>
      <c r="BG312" s="84"/>
      <c r="BH312" s="84"/>
      <c r="BI312" s="84"/>
      <c r="BJ312" s="84"/>
      <c r="BK312" s="84"/>
      <c r="BL312" s="84"/>
      <c r="BM312" s="84"/>
      <c r="BN312" s="84"/>
      <c r="BO312" s="84"/>
      <c r="BP312" s="84"/>
      <c r="BQ312" s="84"/>
      <c r="BR312" s="84"/>
      <c r="BS312" s="84"/>
      <c r="BT312" s="84"/>
      <c r="BU312" s="84"/>
      <c r="BV312" s="84"/>
      <c r="BW312" s="84"/>
      <c r="BX312" s="89"/>
      <c r="BY312" s="89"/>
      <c r="BZ312" s="7"/>
      <c r="CA312" s="5">
        <f>BX312-BY312+BZ312</f>
        <v>0</v>
      </c>
      <c r="CB312" s="2"/>
      <c r="CC312" s="2"/>
      <c r="CE312" t="s">
        <v>705</v>
      </c>
      <c r="CF312" s="1" t="s">
        <v>706</v>
      </c>
    </row>
    <row r="313" spans="1:84">
      <c r="A313" s="60">
        <f>(X313+Z313+AB313+AD313+AF313+AH313+AJ313+AL313+AN313+AP313+AR313+AT313+AV313+AX313+AZ313+BB313+BD313+BF313+BH313+BJ313+BL313+BN313+BP313+BR313+BT313+BV313)/((25*3)+1.5)</f>
        <v>0</v>
      </c>
      <c r="B313" s="1" t="s">
        <v>936</v>
      </c>
      <c r="C313" s="1" t="s">
        <v>67</v>
      </c>
      <c r="D313" s="167" t="s">
        <v>1314</v>
      </c>
      <c r="E313" s="141"/>
      <c r="F313" s="158" t="e">
        <f t="shared" ref="F313" si="373">$B$1-D313</f>
        <v>#VALUE!</v>
      </c>
      <c r="H313" s="138" t="s">
        <v>1007</v>
      </c>
      <c r="I313" s="1">
        <v>1</v>
      </c>
      <c r="J313" s="1" t="s">
        <v>1313</v>
      </c>
      <c r="K313" s="315">
        <v>45</v>
      </c>
      <c r="L313" s="1">
        <f t="shared" si="360"/>
        <v>2</v>
      </c>
      <c r="M313" s="311">
        <v>43</v>
      </c>
      <c r="N313" s="1">
        <f t="shared" si="300"/>
        <v>3</v>
      </c>
      <c r="O313" s="308">
        <v>40</v>
      </c>
      <c r="P313" s="1">
        <f t="shared" si="365"/>
        <v>1</v>
      </c>
      <c r="Q313" s="301">
        <v>39</v>
      </c>
      <c r="R313" s="1">
        <f t="shared" ref="R313" si="374">Q313-S313</f>
        <v>39</v>
      </c>
      <c r="S313" s="298"/>
      <c r="T313" s="194"/>
      <c r="U313" s="298"/>
      <c r="V313" s="194"/>
      <c r="W313" s="274"/>
      <c r="X313" s="194"/>
      <c r="Y313" s="270"/>
      <c r="Z313" s="194"/>
      <c r="AA313" s="270"/>
      <c r="AB313" s="194"/>
      <c r="AC313" s="270"/>
      <c r="AD313" s="194"/>
      <c r="AE313" s="271"/>
      <c r="AF313" s="194"/>
      <c r="AG313" s="272"/>
      <c r="AH313" s="194"/>
      <c r="AI313" s="271"/>
      <c r="AJ313" s="194"/>
      <c r="AK313" s="271"/>
      <c r="AL313" s="194"/>
      <c r="AM313" s="271"/>
      <c r="AN313" s="194"/>
      <c r="AO313" s="271"/>
      <c r="AP313" s="194"/>
      <c r="AQ313" s="271"/>
      <c r="AR313" s="194"/>
      <c r="AS313" s="271"/>
      <c r="AT313" s="194"/>
      <c r="AU313" s="271"/>
      <c r="AV313" s="194"/>
      <c r="AW313" s="299"/>
      <c r="AX313" s="194"/>
      <c r="AY313" s="271"/>
      <c r="AZ313" s="194"/>
      <c r="BA313" s="271"/>
      <c r="BB313" s="194"/>
      <c r="BC313" s="274"/>
      <c r="BD313" s="194"/>
      <c r="BE313" s="271"/>
      <c r="BF313" s="194"/>
      <c r="BG313" s="194"/>
      <c r="BH313" s="194"/>
      <c r="BI313" s="194"/>
      <c r="BJ313" s="194"/>
      <c r="BK313" s="194"/>
      <c r="BL313" s="194"/>
      <c r="BM313" s="194"/>
      <c r="BN313" s="194"/>
      <c r="BO313" s="194"/>
      <c r="BP313" s="194"/>
      <c r="BQ313" s="194"/>
      <c r="BR313" s="194"/>
      <c r="BS313" s="194"/>
      <c r="BT313" s="194"/>
      <c r="BU313" s="194"/>
      <c r="BV313" s="194"/>
      <c r="BW313" s="194"/>
      <c r="BX313" s="275"/>
      <c r="BY313" s="275"/>
      <c r="BZ313" s="7"/>
      <c r="CA313" s="5"/>
      <c r="CB313" s="2"/>
      <c r="CC313" s="2"/>
      <c r="CE313"/>
    </row>
    <row r="314" spans="1:84">
      <c r="A314" s="60">
        <f>(X314+Z314+AB314+AD314+AF314+AH314+AJ314+AL314+AN314+AP314+AR314+AT314+AV314+AX314+AZ314+BB314+BD314+BF314+BH314+BJ314+BL314+BN314+BP314+BR314+BT314+BV314)/((25*3)+1.5)</f>
        <v>3.4248366013071894</v>
      </c>
      <c r="B314" s="1" t="s">
        <v>936</v>
      </c>
      <c r="C314" s="1" t="s">
        <v>96</v>
      </c>
      <c r="D314" s="159">
        <v>39912</v>
      </c>
      <c r="E314" s="141"/>
      <c r="F314" s="158">
        <f t="shared" si="372"/>
        <v>3370</v>
      </c>
      <c r="H314" s="138" t="s">
        <v>1007</v>
      </c>
      <c r="I314" s="1">
        <v>1</v>
      </c>
      <c r="J314" s="1" t="s">
        <v>258</v>
      </c>
      <c r="K314" s="315">
        <v>347</v>
      </c>
      <c r="L314" s="1">
        <f t="shared" si="360"/>
        <v>7</v>
      </c>
      <c r="M314" s="311">
        <v>340</v>
      </c>
      <c r="N314" s="1">
        <f t="shared" si="300"/>
        <v>19</v>
      </c>
      <c r="O314" s="308">
        <v>321</v>
      </c>
      <c r="P314" s="1">
        <f t="shared" si="365"/>
        <v>8</v>
      </c>
      <c r="Q314" s="301">
        <v>313</v>
      </c>
      <c r="R314" s="1">
        <f t="shared" si="326"/>
        <v>-32</v>
      </c>
      <c r="S314" s="290">
        <v>345</v>
      </c>
      <c r="T314" s="1">
        <f t="shared" si="369"/>
        <v>7</v>
      </c>
      <c r="U314" s="282">
        <v>338</v>
      </c>
      <c r="V314" s="1">
        <f t="shared" si="370"/>
        <v>8</v>
      </c>
      <c r="W314" s="77">
        <v>330</v>
      </c>
      <c r="X314" s="1">
        <f t="shared" si="371"/>
        <v>2</v>
      </c>
      <c r="Y314" s="265">
        <v>328</v>
      </c>
      <c r="Z314" s="1">
        <f t="shared" si="330"/>
        <v>21</v>
      </c>
      <c r="AA314" s="234">
        <v>307</v>
      </c>
      <c r="AB314" s="1">
        <f t="shared" si="331"/>
        <v>2</v>
      </c>
      <c r="AC314" s="227">
        <v>305</v>
      </c>
      <c r="AD314" s="1">
        <f t="shared" si="332"/>
        <v>25</v>
      </c>
      <c r="AE314" s="63">
        <v>280</v>
      </c>
      <c r="AF314" s="1">
        <f t="shared" si="276"/>
        <v>2</v>
      </c>
      <c r="AG314" s="206">
        <v>278</v>
      </c>
      <c r="AH314" s="1">
        <f t="shared" si="277"/>
        <v>7</v>
      </c>
      <c r="AI314" s="63">
        <v>271</v>
      </c>
      <c r="AJ314" s="1">
        <f t="shared" si="278"/>
        <v>5</v>
      </c>
      <c r="AK314" s="63">
        <v>266</v>
      </c>
      <c r="AL314" s="1">
        <f t="shared" si="333"/>
        <v>8</v>
      </c>
      <c r="AM314" s="63">
        <v>258</v>
      </c>
      <c r="AN314" s="1">
        <f t="shared" si="334"/>
        <v>9</v>
      </c>
      <c r="AO314" s="63">
        <v>249</v>
      </c>
      <c r="AP314" s="1">
        <f t="shared" si="285"/>
        <v>26</v>
      </c>
      <c r="AQ314" s="63">
        <v>223</v>
      </c>
      <c r="AR314" s="1">
        <f t="shared" si="335"/>
        <v>3</v>
      </c>
      <c r="AS314" s="63">
        <v>220</v>
      </c>
      <c r="AT314" s="1">
        <f t="shared" si="336"/>
        <v>15</v>
      </c>
      <c r="AU314" s="63">
        <v>205</v>
      </c>
      <c r="AV314" s="1">
        <f t="shared" si="289"/>
        <v>8</v>
      </c>
      <c r="AW314" s="95">
        <v>197</v>
      </c>
      <c r="AX314" s="1">
        <f t="shared" si="345"/>
        <v>20</v>
      </c>
      <c r="AY314" s="63">
        <v>177</v>
      </c>
      <c r="AZ314" s="1">
        <f t="shared" si="346"/>
        <v>23</v>
      </c>
      <c r="BA314" s="63">
        <v>154</v>
      </c>
      <c r="BB314" s="1">
        <f t="shared" si="364"/>
        <v>5</v>
      </c>
      <c r="BC314" s="77">
        <v>149</v>
      </c>
      <c r="BD314" s="1">
        <f t="shared" si="364"/>
        <v>4</v>
      </c>
      <c r="BE314" s="63">
        <v>145</v>
      </c>
      <c r="BF314" s="1">
        <f t="shared" si="364"/>
        <v>6</v>
      </c>
      <c r="BG314" s="1">
        <v>139</v>
      </c>
      <c r="BH314" s="1">
        <f t="shared" si="305"/>
        <v>12</v>
      </c>
      <c r="BI314" s="10">
        <v>127</v>
      </c>
      <c r="BJ314" s="1">
        <f t="shared" si="337"/>
        <v>21</v>
      </c>
      <c r="BK314" s="10">
        <v>106</v>
      </c>
      <c r="BL314" s="1">
        <f t="shared" si="338"/>
        <v>1</v>
      </c>
      <c r="BM314" s="10">
        <v>105</v>
      </c>
      <c r="BN314" s="1">
        <f t="shared" si="340"/>
        <v>6</v>
      </c>
      <c r="BO314" s="10">
        <v>99</v>
      </c>
      <c r="BP314" s="1">
        <f t="shared" si="340"/>
        <v>14</v>
      </c>
      <c r="BQ314" s="10">
        <v>85</v>
      </c>
      <c r="BR314" s="1">
        <f t="shared" si="363"/>
        <v>6</v>
      </c>
      <c r="BS314" s="10">
        <v>79</v>
      </c>
      <c r="BT314" s="1">
        <f t="shared" si="347"/>
        <v>6</v>
      </c>
      <c r="BU314" s="10">
        <v>73</v>
      </c>
      <c r="BV314" s="1">
        <f t="shared" si="353"/>
        <v>5</v>
      </c>
      <c r="BW314" s="1">
        <v>68</v>
      </c>
      <c r="BX314" s="3">
        <v>76</v>
      </c>
      <c r="BY314" s="3">
        <v>71</v>
      </c>
      <c r="BZ314" s="7"/>
      <c r="CA314" s="5">
        <f t="shared" si="342"/>
        <v>5</v>
      </c>
      <c r="CB314" s="2"/>
      <c r="CC314" s="2"/>
      <c r="CE314" t="s">
        <v>719</v>
      </c>
      <c r="CF314" s="1" t="s">
        <v>720</v>
      </c>
    </row>
    <row r="315" spans="1:84">
      <c r="A315" s="112">
        <f>(AL315+AN315+AP315)/((3*3))</f>
        <v>4.8888888888888893</v>
      </c>
      <c r="B315" s="1" t="s">
        <v>936</v>
      </c>
      <c r="C315" s="1" t="s">
        <v>96</v>
      </c>
      <c r="D315" s="159">
        <v>41859</v>
      </c>
      <c r="E315" s="141"/>
      <c r="F315" s="158">
        <f t="shared" si="372"/>
        <v>1423</v>
      </c>
      <c r="H315" s="138" t="s">
        <v>1007</v>
      </c>
      <c r="I315" s="1">
        <v>1</v>
      </c>
      <c r="J315" s="92" t="s">
        <v>985</v>
      </c>
      <c r="K315" s="315">
        <v>166</v>
      </c>
      <c r="L315" s="1">
        <f t="shared" si="360"/>
        <v>9</v>
      </c>
      <c r="M315" s="311">
        <v>157</v>
      </c>
      <c r="N315" s="1">
        <f t="shared" si="300"/>
        <v>5</v>
      </c>
      <c r="O315" s="308">
        <v>152</v>
      </c>
      <c r="P315" s="1">
        <f t="shared" si="365"/>
        <v>13</v>
      </c>
      <c r="Q315" s="301">
        <v>139</v>
      </c>
      <c r="R315" s="1">
        <f t="shared" si="326"/>
        <v>15</v>
      </c>
      <c r="S315" s="290">
        <v>124</v>
      </c>
      <c r="T315" s="1">
        <f t="shared" si="369"/>
        <v>13</v>
      </c>
      <c r="U315" s="282">
        <v>111</v>
      </c>
      <c r="V315" s="1">
        <f t="shared" si="370"/>
        <v>9</v>
      </c>
      <c r="W315" s="77">
        <v>102</v>
      </c>
      <c r="X315" s="1">
        <f t="shared" si="371"/>
        <v>2</v>
      </c>
      <c r="Y315" s="265">
        <v>100</v>
      </c>
      <c r="Z315" s="1">
        <f t="shared" si="330"/>
        <v>7</v>
      </c>
      <c r="AA315" s="234">
        <v>93</v>
      </c>
      <c r="AB315" s="1">
        <f t="shared" si="331"/>
        <v>11</v>
      </c>
      <c r="AC315" s="227">
        <v>82</v>
      </c>
      <c r="AD315" s="1">
        <f t="shared" si="332"/>
        <v>17</v>
      </c>
      <c r="AE315" s="63">
        <v>65</v>
      </c>
      <c r="AF315" s="1">
        <f t="shared" si="276"/>
        <v>7</v>
      </c>
      <c r="AG315" s="206">
        <v>58</v>
      </c>
      <c r="AH315" s="1">
        <f t="shared" si="277"/>
        <v>5</v>
      </c>
      <c r="AI315" s="63">
        <v>53</v>
      </c>
      <c r="AJ315" s="1">
        <f t="shared" si="278"/>
        <v>9</v>
      </c>
      <c r="AK315" s="63">
        <v>44</v>
      </c>
      <c r="AL315" s="1">
        <f t="shared" si="333"/>
        <v>18</v>
      </c>
      <c r="AM315" s="63">
        <v>26</v>
      </c>
      <c r="AN315" s="1">
        <f t="shared" si="334"/>
        <v>11</v>
      </c>
      <c r="AO315" s="63">
        <v>15</v>
      </c>
      <c r="AP315" s="1">
        <f t="shared" si="285"/>
        <v>15</v>
      </c>
      <c r="AQ315" s="134">
        <v>0</v>
      </c>
      <c r="AR315" s="84"/>
      <c r="AS315" s="84"/>
      <c r="AT315" s="84"/>
      <c r="AU315" s="88"/>
      <c r="AV315" s="84"/>
      <c r="AW315" s="106"/>
      <c r="AX315" s="84"/>
      <c r="AY315" s="88"/>
      <c r="AZ315" s="84"/>
      <c r="BA315" s="88"/>
      <c r="BB315" s="84"/>
      <c r="BC315" s="83"/>
      <c r="BD315" s="84"/>
      <c r="BE315" s="88"/>
      <c r="BF315" s="84"/>
      <c r="BG315" s="84"/>
      <c r="BH315" s="84"/>
      <c r="BI315" s="84"/>
      <c r="BJ315" s="84"/>
      <c r="BK315" s="84"/>
      <c r="BL315" s="84"/>
      <c r="BM315" s="84"/>
      <c r="BN315" s="84"/>
      <c r="BO315" s="84"/>
      <c r="BP315" s="84"/>
      <c r="BQ315" s="84"/>
      <c r="BR315" s="84"/>
      <c r="BS315" s="84"/>
      <c r="BT315" s="84"/>
      <c r="BU315" s="84"/>
      <c r="BV315" s="84"/>
      <c r="BW315" s="84"/>
      <c r="BX315" s="89"/>
      <c r="BY315" s="89"/>
      <c r="BZ315" s="7"/>
      <c r="CA315" s="5">
        <f t="shared" ref="CA315" si="375">BX315-BY315+BZ315</f>
        <v>0</v>
      </c>
      <c r="CB315" s="2"/>
      <c r="CC315" s="2"/>
      <c r="CE315" t="s">
        <v>719</v>
      </c>
      <c r="CF315" s="1" t="s">
        <v>720</v>
      </c>
    </row>
    <row r="316" spans="1:84">
      <c r="A316" s="112">
        <f>(AL316+AN316+AP316+AR316)/((4*1))</f>
        <v>0</v>
      </c>
      <c r="B316" s="1" t="s">
        <v>799</v>
      </c>
      <c r="C316" s="1" t="s">
        <v>96</v>
      </c>
      <c r="D316" s="159">
        <v>42369</v>
      </c>
      <c r="E316" s="141"/>
      <c r="F316" s="158">
        <f t="shared" si="372"/>
        <v>913</v>
      </c>
      <c r="H316" s="1" t="s">
        <v>1006</v>
      </c>
      <c r="I316" s="1">
        <v>1</v>
      </c>
      <c r="J316" s="1" t="s">
        <v>1216</v>
      </c>
      <c r="K316" s="315">
        <v>11</v>
      </c>
      <c r="L316" s="1">
        <f t="shared" si="360"/>
        <v>0</v>
      </c>
      <c r="M316" s="311">
        <v>11</v>
      </c>
      <c r="N316" s="1">
        <f t="shared" si="300"/>
        <v>0</v>
      </c>
      <c r="O316" s="308">
        <v>11</v>
      </c>
      <c r="P316" s="1">
        <f t="shared" si="365"/>
        <v>0</v>
      </c>
      <c r="Q316" s="301">
        <v>11</v>
      </c>
      <c r="R316" s="1">
        <f t="shared" si="326"/>
        <v>0</v>
      </c>
      <c r="S316" s="290">
        <v>11</v>
      </c>
      <c r="T316" s="1">
        <f t="shared" si="369"/>
        <v>0</v>
      </c>
      <c r="U316" s="282">
        <v>11</v>
      </c>
      <c r="V316" s="1">
        <f t="shared" si="370"/>
        <v>0</v>
      </c>
      <c r="W316" s="77">
        <v>11</v>
      </c>
      <c r="X316" s="1">
        <f t="shared" si="371"/>
        <v>0</v>
      </c>
      <c r="Y316" s="265">
        <v>11</v>
      </c>
      <c r="Z316" s="1">
        <f t="shared" si="330"/>
        <v>3</v>
      </c>
      <c r="AA316" s="234">
        <v>8</v>
      </c>
      <c r="AB316" s="1">
        <f t="shared" si="331"/>
        <v>0</v>
      </c>
      <c r="AC316" s="227">
        <v>8</v>
      </c>
      <c r="AD316" s="1">
        <f t="shared" si="332"/>
        <v>8</v>
      </c>
      <c r="AE316" s="63">
        <v>0</v>
      </c>
      <c r="AF316" s="1">
        <f t="shared" ref="AF316" si="376">AE316-AG316</f>
        <v>0</v>
      </c>
      <c r="AG316" s="224">
        <v>0</v>
      </c>
      <c r="AH316" s="84"/>
      <c r="AI316" s="88"/>
      <c r="AJ316" s="84"/>
      <c r="AK316" s="84"/>
      <c r="AL316" s="84"/>
      <c r="AM316" s="84"/>
      <c r="AN316" s="84"/>
      <c r="AO316" s="84"/>
      <c r="AP316" s="84"/>
      <c r="AQ316" s="84"/>
      <c r="AR316" s="84"/>
      <c r="AS316" s="84"/>
      <c r="AT316" s="84"/>
      <c r="AU316" s="84"/>
      <c r="AV316" s="84"/>
      <c r="AW316" s="84"/>
      <c r="AX316" s="84"/>
      <c r="AY316" s="84"/>
      <c r="AZ316" s="84"/>
      <c r="BA316" s="84"/>
      <c r="BB316" s="84"/>
      <c r="BC316" s="91"/>
      <c r="BD316" s="84"/>
      <c r="BE316" s="84"/>
      <c r="BF316" s="84"/>
      <c r="BG316" s="84"/>
      <c r="BH316" s="84"/>
      <c r="BI316" s="84"/>
      <c r="BJ316" s="84"/>
      <c r="BK316" s="84"/>
      <c r="BL316" s="84"/>
      <c r="BM316" s="84"/>
      <c r="BN316" s="84"/>
      <c r="BO316" s="84"/>
      <c r="BP316" s="84"/>
      <c r="BQ316" s="84"/>
      <c r="BR316" s="84"/>
      <c r="BS316" s="84"/>
      <c r="BT316" s="84"/>
      <c r="BU316" s="84"/>
      <c r="BV316" s="84"/>
      <c r="BW316" s="84"/>
      <c r="BX316" s="89"/>
      <c r="BY316" s="89"/>
      <c r="BZ316" s="7"/>
      <c r="CA316" s="5"/>
      <c r="CB316" s="2"/>
      <c r="CC316" s="2"/>
      <c r="CE316"/>
    </row>
    <row r="317" spans="1:84">
      <c r="A317" s="60">
        <f>(X317+Z317+AB317+AD317+AF317+AH317+AJ317+AL317+AN317+AP317+AR317+AT317+AV317+AX317+AZ317+BB317+BD317+BF317+BH317+BJ317+BL317+BN317+BP317+BR317+BT317+BV317)/((25*3)+1.5)</f>
        <v>1.411764705882353</v>
      </c>
      <c r="B317" s="1" t="s">
        <v>937</v>
      </c>
      <c r="C317" s="1" t="s">
        <v>96</v>
      </c>
      <c r="D317" s="159">
        <v>39120</v>
      </c>
      <c r="E317" s="141"/>
      <c r="F317" s="158">
        <f t="shared" si="372"/>
        <v>4162</v>
      </c>
      <c r="H317" s="141" t="s">
        <v>1012</v>
      </c>
      <c r="I317" s="1">
        <v>1</v>
      </c>
      <c r="J317" s="1" t="s">
        <v>256</v>
      </c>
      <c r="K317" s="315">
        <v>200</v>
      </c>
      <c r="L317" s="1">
        <f t="shared" si="360"/>
        <v>3</v>
      </c>
      <c r="M317" s="311">
        <v>197</v>
      </c>
      <c r="N317" s="1">
        <f t="shared" si="300"/>
        <v>4</v>
      </c>
      <c r="O317" s="308">
        <v>193</v>
      </c>
      <c r="P317" s="1">
        <f t="shared" si="365"/>
        <v>1</v>
      </c>
      <c r="Q317" s="301">
        <v>192</v>
      </c>
      <c r="R317" s="1">
        <f t="shared" si="326"/>
        <v>0</v>
      </c>
      <c r="S317" s="290">
        <v>192</v>
      </c>
      <c r="T317" s="1">
        <f t="shared" si="369"/>
        <v>13</v>
      </c>
      <c r="U317" s="282">
        <v>179</v>
      </c>
      <c r="V317" s="1">
        <f t="shared" si="370"/>
        <v>1</v>
      </c>
      <c r="W317" s="77">
        <v>178</v>
      </c>
      <c r="X317" s="1">
        <f t="shared" si="371"/>
        <v>1</v>
      </c>
      <c r="Y317" s="265">
        <v>177</v>
      </c>
      <c r="Z317" s="1">
        <f t="shared" si="330"/>
        <v>4</v>
      </c>
      <c r="AA317" s="234">
        <v>173</v>
      </c>
      <c r="AB317" s="1">
        <f t="shared" si="331"/>
        <v>12</v>
      </c>
      <c r="AC317" s="227">
        <v>161</v>
      </c>
      <c r="AD317" s="1">
        <f t="shared" si="332"/>
        <v>1</v>
      </c>
      <c r="AE317" s="63">
        <v>160</v>
      </c>
      <c r="AF317" s="1">
        <f t="shared" si="276"/>
        <v>2</v>
      </c>
      <c r="AG317" s="206">
        <v>158</v>
      </c>
      <c r="AH317" s="1">
        <f t="shared" si="277"/>
        <v>1</v>
      </c>
      <c r="AI317" s="63">
        <v>157</v>
      </c>
      <c r="AJ317" s="1">
        <f t="shared" si="278"/>
        <v>1</v>
      </c>
      <c r="AK317" s="63">
        <v>156</v>
      </c>
      <c r="AL317" s="1">
        <f t="shared" si="333"/>
        <v>12</v>
      </c>
      <c r="AM317" s="63">
        <v>144</v>
      </c>
      <c r="AN317" s="1">
        <f t="shared" si="334"/>
        <v>2</v>
      </c>
      <c r="AO317" s="63">
        <v>142</v>
      </c>
      <c r="AP317" s="1">
        <f t="shared" si="285"/>
        <v>3</v>
      </c>
      <c r="AQ317" s="63">
        <v>139</v>
      </c>
      <c r="AR317" s="1">
        <f t="shared" si="335"/>
        <v>1</v>
      </c>
      <c r="AS317" s="63">
        <v>138</v>
      </c>
      <c r="AT317" s="1">
        <f t="shared" si="336"/>
        <v>6</v>
      </c>
      <c r="AU317" s="63">
        <v>132</v>
      </c>
      <c r="AV317" s="1">
        <f t="shared" si="289"/>
        <v>7</v>
      </c>
      <c r="AW317" s="95">
        <v>125</v>
      </c>
      <c r="AX317" s="1">
        <f t="shared" si="345"/>
        <v>15</v>
      </c>
      <c r="AY317" s="63">
        <v>110</v>
      </c>
      <c r="AZ317" s="1">
        <f t="shared" si="346"/>
        <v>1</v>
      </c>
      <c r="BA317" s="63">
        <v>109</v>
      </c>
      <c r="BB317" s="1">
        <f t="shared" si="364"/>
        <v>10</v>
      </c>
      <c r="BC317" s="77">
        <v>99</v>
      </c>
      <c r="BD317" s="1">
        <f t="shared" si="364"/>
        <v>1</v>
      </c>
      <c r="BE317" s="63">
        <v>98</v>
      </c>
      <c r="BF317" s="1">
        <f t="shared" si="364"/>
        <v>-1</v>
      </c>
      <c r="BG317" s="1">
        <v>99</v>
      </c>
      <c r="BH317" s="1">
        <f t="shared" si="305"/>
        <v>17</v>
      </c>
      <c r="BI317" s="10">
        <v>82</v>
      </c>
      <c r="BJ317" s="1">
        <f t="shared" si="337"/>
        <v>1</v>
      </c>
      <c r="BK317" s="10">
        <v>81</v>
      </c>
      <c r="BL317" s="1">
        <f t="shared" si="338"/>
        <v>5</v>
      </c>
      <c r="BM317" s="10">
        <v>76</v>
      </c>
      <c r="BN317" s="1">
        <f t="shared" si="340"/>
        <v>0</v>
      </c>
      <c r="BO317" s="10">
        <v>76</v>
      </c>
      <c r="BP317" s="1">
        <f t="shared" si="340"/>
        <v>-1</v>
      </c>
      <c r="BQ317" s="10">
        <v>77</v>
      </c>
      <c r="BR317" s="1">
        <f t="shared" si="363"/>
        <v>0</v>
      </c>
      <c r="BS317" s="10">
        <v>77</v>
      </c>
      <c r="BT317" s="1">
        <f t="shared" si="347"/>
        <v>1</v>
      </c>
      <c r="BU317" s="10">
        <v>76</v>
      </c>
      <c r="BV317" s="1">
        <f t="shared" si="353"/>
        <v>6</v>
      </c>
      <c r="BW317" s="1">
        <v>70</v>
      </c>
      <c r="BX317" s="3">
        <v>77</v>
      </c>
      <c r="BY317" s="3">
        <v>70</v>
      </c>
      <c r="BZ317" s="7"/>
      <c r="CA317" s="5">
        <f t="shared" si="342"/>
        <v>7</v>
      </c>
      <c r="CB317" s="2"/>
      <c r="CC317" s="2"/>
      <c r="CE317" t="s">
        <v>721</v>
      </c>
      <c r="CF317" s="1" t="s">
        <v>722</v>
      </c>
    </row>
    <row r="318" spans="1:84">
      <c r="A318" s="60">
        <f>(X318+Z318+AB318+AD318+AF318+AH318+AJ318+AL318+AN318+AP318+AR318+AT318+AV318+AX318+AZ318+BB318+BD318+BF318+BH318+BJ318+BL318+BN318+BP318+BR318+BT318+BV318)/((25*3)+1.5)</f>
        <v>6.9281045751633989</v>
      </c>
      <c r="B318" s="1" t="s">
        <v>938</v>
      </c>
      <c r="C318" s="1" t="s">
        <v>96</v>
      </c>
      <c r="D318" s="159">
        <v>32874</v>
      </c>
      <c r="E318" s="141"/>
      <c r="F318" s="158">
        <f t="shared" si="372"/>
        <v>10408</v>
      </c>
      <c r="H318" s="138" t="s">
        <v>1007</v>
      </c>
      <c r="I318" s="1">
        <v>1</v>
      </c>
      <c r="J318" s="1" t="s">
        <v>123</v>
      </c>
      <c r="K318" s="315">
        <v>1260</v>
      </c>
      <c r="L318" s="1">
        <f t="shared" si="360"/>
        <v>9</v>
      </c>
      <c r="M318" s="311">
        <v>1251</v>
      </c>
      <c r="N318" s="1">
        <f t="shared" si="300"/>
        <v>6</v>
      </c>
      <c r="O318" s="308">
        <v>1245</v>
      </c>
      <c r="P318" s="1">
        <f t="shared" si="365"/>
        <v>6</v>
      </c>
      <c r="Q318" s="301">
        <v>1239</v>
      </c>
      <c r="R318" s="1">
        <f t="shared" si="326"/>
        <v>23</v>
      </c>
      <c r="S318" s="290">
        <v>1216</v>
      </c>
      <c r="T318" s="1">
        <f t="shared" si="369"/>
        <v>18</v>
      </c>
      <c r="U318" s="282">
        <v>1198</v>
      </c>
      <c r="V318" s="1">
        <f t="shared" si="370"/>
        <v>27</v>
      </c>
      <c r="W318" s="77">
        <v>1171</v>
      </c>
      <c r="X318" s="1">
        <f t="shared" si="371"/>
        <v>8</v>
      </c>
      <c r="Y318" s="265">
        <v>1163</v>
      </c>
      <c r="Z318" s="1">
        <f t="shared" si="330"/>
        <v>17</v>
      </c>
      <c r="AA318" s="234">
        <v>1146</v>
      </c>
      <c r="AB318" s="1">
        <f t="shared" si="331"/>
        <v>23</v>
      </c>
      <c r="AC318" s="227">
        <v>1123</v>
      </c>
      <c r="AD318" s="1">
        <f t="shared" si="332"/>
        <v>18</v>
      </c>
      <c r="AE318" s="63">
        <v>1105</v>
      </c>
      <c r="AF318" s="1">
        <f t="shared" si="276"/>
        <v>11</v>
      </c>
      <c r="AG318" s="206">
        <v>1094</v>
      </c>
      <c r="AH318" s="1">
        <f t="shared" si="277"/>
        <v>36</v>
      </c>
      <c r="AI318" s="63">
        <v>1058</v>
      </c>
      <c r="AJ318" s="1">
        <f t="shared" si="278"/>
        <v>31</v>
      </c>
      <c r="AK318" s="63">
        <v>1027</v>
      </c>
      <c r="AL318" s="1">
        <f t="shared" si="333"/>
        <v>26</v>
      </c>
      <c r="AM318" s="63">
        <v>1001</v>
      </c>
      <c r="AN318" s="1">
        <f t="shared" si="334"/>
        <v>8</v>
      </c>
      <c r="AO318" s="63">
        <v>993</v>
      </c>
      <c r="AP318" s="1">
        <f t="shared" si="285"/>
        <v>26</v>
      </c>
      <c r="AQ318" s="63">
        <v>967</v>
      </c>
      <c r="AR318" s="1">
        <f t="shared" si="335"/>
        <v>28</v>
      </c>
      <c r="AS318" s="63">
        <v>939</v>
      </c>
      <c r="AT318" s="1">
        <f t="shared" si="336"/>
        <v>25</v>
      </c>
      <c r="AU318" s="63">
        <v>914</v>
      </c>
      <c r="AV318" s="1">
        <f t="shared" si="289"/>
        <v>19</v>
      </c>
      <c r="AW318" s="95">
        <v>895</v>
      </c>
      <c r="AX318" s="1">
        <f t="shared" si="345"/>
        <v>26</v>
      </c>
      <c r="AY318" s="63">
        <v>869</v>
      </c>
      <c r="AZ318" s="1">
        <f t="shared" si="346"/>
        <v>24</v>
      </c>
      <c r="BA318" s="63">
        <v>845</v>
      </c>
      <c r="BB318" s="1">
        <f t="shared" si="364"/>
        <v>25</v>
      </c>
      <c r="BC318" s="77">
        <v>820</v>
      </c>
      <c r="BD318" s="1">
        <f t="shared" si="364"/>
        <v>22</v>
      </c>
      <c r="BE318" s="63">
        <v>798</v>
      </c>
      <c r="BF318" s="1">
        <f t="shared" si="364"/>
        <v>19</v>
      </c>
      <c r="BG318" s="1">
        <v>779</v>
      </c>
      <c r="BH318" s="1">
        <f t="shared" si="305"/>
        <v>22</v>
      </c>
      <c r="BI318" s="10">
        <v>757</v>
      </c>
      <c r="BJ318" s="1">
        <f t="shared" si="337"/>
        <v>19</v>
      </c>
      <c r="BK318" s="10">
        <v>738</v>
      </c>
      <c r="BL318" s="1">
        <f t="shared" si="338"/>
        <v>15</v>
      </c>
      <c r="BM318" s="10">
        <v>723</v>
      </c>
      <c r="BN318" s="1">
        <f t="shared" si="340"/>
        <v>23</v>
      </c>
      <c r="BO318" s="10">
        <v>700</v>
      </c>
      <c r="BP318" s="1">
        <f t="shared" si="340"/>
        <v>27</v>
      </c>
      <c r="BQ318" s="10">
        <v>673</v>
      </c>
      <c r="BR318" s="1">
        <f t="shared" si="363"/>
        <v>20</v>
      </c>
      <c r="BS318" s="10">
        <v>653</v>
      </c>
      <c r="BT318" s="1">
        <f t="shared" si="347"/>
        <v>8</v>
      </c>
      <c r="BU318" s="10">
        <v>645</v>
      </c>
      <c r="BV318" s="1">
        <f t="shared" si="353"/>
        <v>4</v>
      </c>
      <c r="BW318" s="1">
        <v>641</v>
      </c>
      <c r="BX318" s="3">
        <v>643</v>
      </c>
      <c r="BY318" s="3">
        <v>636</v>
      </c>
      <c r="BZ318" s="7"/>
      <c r="CA318" s="5">
        <f t="shared" si="342"/>
        <v>7</v>
      </c>
      <c r="CB318" s="2"/>
      <c r="CC318" s="2"/>
      <c r="CE318" t="s">
        <v>723</v>
      </c>
      <c r="CF318" s="1" t="s">
        <v>724</v>
      </c>
    </row>
    <row r="319" spans="1:84">
      <c r="B319" s="1" t="s">
        <v>939</v>
      </c>
      <c r="C319" s="1" t="s">
        <v>100</v>
      </c>
      <c r="D319" s="166">
        <v>35008</v>
      </c>
      <c r="E319" s="157">
        <v>36678</v>
      </c>
      <c r="F319" s="165">
        <f>E319-D319</f>
        <v>1670</v>
      </c>
      <c r="H319" s="87" t="s">
        <v>1006</v>
      </c>
      <c r="I319" s="8">
        <v>0</v>
      </c>
      <c r="J319" s="8" t="s">
        <v>293</v>
      </c>
      <c r="K319" s="315">
        <v>28</v>
      </c>
      <c r="L319" s="1">
        <f t="shared" si="360"/>
        <v>0</v>
      </c>
      <c r="M319" s="311">
        <v>28</v>
      </c>
      <c r="N319" s="1">
        <f t="shared" si="300"/>
        <v>0</v>
      </c>
      <c r="O319" s="308">
        <v>28</v>
      </c>
      <c r="P319" s="1">
        <f t="shared" si="365"/>
        <v>0</v>
      </c>
      <c r="Q319" s="301">
        <v>28</v>
      </c>
      <c r="R319" s="1">
        <f t="shared" si="326"/>
        <v>0</v>
      </c>
      <c r="S319" s="290">
        <v>28</v>
      </c>
      <c r="T319" s="1">
        <f t="shared" si="369"/>
        <v>0</v>
      </c>
      <c r="U319" s="282">
        <v>28</v>
      </c>
      <c r="V319" s="1">
        <f t="shared" si="370"/>
        <v>0</v>
      </c>
      <c r="W319" s="77">
        <v>28</v>
      </c>
      <c r="X319" s="1">
        <f t="shared" si="371"/>
        <v>0</v>
      </c>
      <c r="Y319" s="265">
        <v>28</v>
      </c>
      <c r="Z319" s="1">
        <f t="shared" si="330"/>
        <v>0</v>
      </c>
      <c r="AA319" s="234">
        <v>28</v>
      </c>
      <c r="AB319" s="1">
        <f t="shared" si="331"/>
        <v>0</v>
      </c>
      <c r="AC319" s="227">
        <v>28</v>
      </c>
      <c r="AD319" s="1">
        <f t="shared" si="332"/>
        <v>0</v>
      </c>
      <c r="AE319" s="63">
        <v>28</v>
      </c>
      <c r="AF319" s="1">
        <f t="shared" si="276"/>
        <v>0</v>
      </c>
      <c r="AG319" s="206">
        <v>28</v>
      </c>
      <c r="AH319" s="1">
        <f t="shared" si="277"/>
        <v>0</v>
      </c>
      <c r="AI319" s="63">
        <v>28</v>
      </c>
      <c r="AJ319" s="1">
        <f t="shared" si="278"/>
        <v>0</v>
      </c>
      <c r="AK319" s="63">
        <v>28</v>
      </c>
      <c r="AL319" s="1">
        <f t="shared" si="333"/>
        <v>0</v>
      </c>
      <c r="AM319" s="63">
        <v>28</v>
      </c>
      <c r="AN319" s="1">
        <f t="shared" si="334"/>
        <v>1</v>
      </c>
      <c r="AO319" s="63">
        <v>27</v>
      </c>
      <c r="AP319" s="1">
        <f t="shared" si="285"/>
        <v>0</v>
      </c>
      <c r="AQ319" s="63">
        <v>27</v>
      </c>
      <c r="AR319" s="1">
        <f t="shared" si="335"/>
        <v>0</v>
      </c>
      <c r="AS319" s="63">
        <v>27</v>
      </c>
      <c r="AT319" s="1">
        <f t="shared" si="336"/>
        <v>0</v>
      </c>
      <c r="AU319" s="97">
        <v>27</v>
      </c>
      <c r="AV319" s="1">
        <f t="shared" si="289"/>
        <v>0</v>
      </c>
      <c r="AW319" s="95">
        <v>27</v>
      </c>
      <c r="AX319" s="1">
        <f t="shared" si="345"/>
        <v>0</v>
      </c>
      <c r="AY319" s="63">
        <v>27</v>
      </c>
      <c r="AZ319" s="1">
        <f t="shared" si="346"/>
        <v>0</v>
      </c>
      <c r="BA319" s="63">
        <v>27</v>
      </c>
      <c r="BB319" s="1">
        <f t="shared" si="364"/>
        <v>0</v>
      </c>
      <c r="BC319" s="77">
        <v>27</v>
      </c>
      <c r="BD319" s="1">
        <f t="shared" si="364"/>
        <v>0</v>
      </c>
      <c r="BE319" s="63">
        <v>27</v>
      </c>
      <c r="BF319" s="1">
        <f t="shared" si="364"/>
        <v>0</v>
      </c>
      <c r="BG319" s="1">
        <v>27</v>
      </c>
      <c r="BH319" s="1">
        <f t="shared" si="305"/>
        <v>0</v>
      </c>
      <c r="BI319" s="10">
        <v>27</v>
      </c>
      <c r="BJ319" s="1">
        <f t="shared" si="337"/>
        <v>0</v>
      </c>
      <c r="BK319" s="10">
        <v>27</v>
      </c>
      <c r="BL319" s="1">
        <f t="shared" si="338"/>
        <v>0</v>
      </c>
      <c r="BM319" s="10">
        <v>27</v>
      </c>
      <c r="BN319" s="1">
        <f t="shared" si="340"/>
        <v>0</v>
      </c>
      <c r="BO319" s="10">
        <v>27</v>
      </c>
      <c r="BP319" s="1">
        <f t="shared" si="340"/>
        <v>0</v>
      </c>
      <c r="BQ319" s="10">
        <v>27</v>
      </c>
      <c r="BR319" s="1">
        <f t="shared" si="363"/>
        <v>0</v>
      </c>
      <c r="BS319" s="10">
        <v>27</v>
      </c>
      <c r="BT319" s="1">
        <f t="shared" si="347"/>
        <v>0</v>
      </c>
      <c r="BU319" s="10">
        <v>27</v>
      </c>
      <c r="BV319" s="1">
        <f t="shared" si="353"/>
        <v>0</v>
      </c>
      <c r="BW319" s="1">
        <v>27</v>
      </c>
      <c r="BX319" s="3">
        <v>27</v>
      </c>
      <c r="BY319" s="3">
        <v>27</v>
      </c>
      <c r="BZ319" s="7"/>
      <c r="CA319" s="5">
        <f t="shared" si="342"/>
        <v>0</v>
      </c>
      <c r="CB319" s="2"/>
      <c r="CC319" s="2"/>
      <c r="CE319" t="s">
        <v>725</v>
      </c>
      <c r="CF319" s="1" t="s">
        <v>726</v>
      </c>
    </row>
    <row r="320" spans="1:84">
      <c r="B320" s="1" t="s">
        <v>801</v>
      </c>
      <c r="C320" s="1" t="s">
        <v>96</v>
      </c>
      <c r="D320" s="159">
        <v>43181</v>
      </c>
      <c r="E320" s="141"/>
      <c r="F320" s="158">
        <f t="shared" ref="F320" si="377">$B$1-D320</f>
        <v>101</v>
      </c>
      <c r="H320" s="141" t="s">
        <v>1012</v>
      </c>
      <c r="I320" s="1">
        <v>1</v>
      </c>
      <c r="J320" s="42" t="s">
        <v>1303</v>
      </c>
      <c r="K320" s="315">
        <v>26</v>
      </c>
      <c r="L320" s="10">
        <f t="shared" si="360"/>
        <v>2</v>
      </c>
      <c r="M320" s="311">
        <v>24</v>
      </c>
      <c r="N320" s="10">
        <f t="shared" si="300"/>
        <v>21</v>
      </c>
      <c r="O320" s="289">
        <v>3</v>
      </c>
      <c r="P320" s="84">
        <f t="shared" si="365"/>
        <v>2</v>
      </c>
      <c r="Q320" s="289">
        <v>1</v>
      </c>
      <c r="R320" s="84"/>
      <c r="S320" s="84"/>
      <c r="T320" s="84"/>
      <c r="U320" s="84"/>
      <c r="V320" s="84"/>
      <c r="W320" s="84"/>
      <c r="X320" s="84"/>
      <c r="Y320" s="84"/>
      <c r="Z320" s="84"/>
      <c r="AA320" s="84"/>
      <c r="AB320" s="84"/>
      <c r="AC320" s="84"/>
      <c r="AD320" s="84"/>
      <c r="AE320" s="88"/>
      <c r="AF320" s="84"/>
      <c r="AG320" s="88"/>
      <c r="AH320" s="84"/>
      <c r="AI320" s="88"/>
      <c r="AJ320" s="84"/>
      <c r="AK320" s="88"/>
      <c r="AL320" s="84"/>
      <c r="AM320" s="88"/>
      <c r="AN320" s="264"/>
      <c r="AO320" s="88"/>
      <c r="AP320" s="264"/>
      <c r="AQ320" s="84"/>
      <c r="AR320" s="84"/>
      <c r="AS320" s="84"/>
      <c r="AT320" s="84"/>
      <c r="AU320" s="84"/>
      <c r="AV320" s="84"/>
      <c r="AW320" s="84"/>
      <c r="AX320" s="84"/>
      <c r="AY320" s="84"/>
      <c r="AZ320" s="84"/>
      <c r="BA320" s="84"/>
      <c r="BB320" s="84"/>
      <c r="BC320" s="83"/>
      <c r="BD320" s="84"/>
      <c r="BE320" s="84"/>
      <c r="BF320" s="84"/>
      <c r="BG320" s="84"/>
      <c r="BH320" s="84"/>
      <c r="BI320" s="84"/>
      <c r="BJ320" s="84"/>
      <c r="BK320" s="84"/>
      <c r="BL320" s="84"/>
      <c r="BM320" s="84"/>
      <c r="BN320" s="84"/>
      <c r="BO320" s="84"/>
      <c r="BP320" s="84"/>
      <c r="BQ320" s="84"/>
      <c r="BR320" s="84"/>
      <c r="BS320" s="84"/>
      <c r="BT320" s="84"/>
      <c r="BU320" s="84"/>
      <c r="BV320" s="84"/>
      <c r="BW320" s="84"/>
      <c r="BX320" s="89"/>
      <c r="BY320" s="89"/>
      <c r="BZ320" s="7"/>
      <c r="CA320" s="5"/>
      <c r="CB320" s="2"/>
      <c r="CC320" s="2"/>
      <c r="CE320"/>
    </row>
    <row r="321" spans="1:84">
      <c r="A321" s="112">
        <f>(R321+T321)/((2*3))</f>
        <v>2.1666666666666665</v>
      </c>
      <c r="B321" s="1" t="s">
        <v>801</v>
      </c>
      <c r="C321" s="1" t="s">
        <v>96</v>
      </c>
      <c r="D321" s="159">
        <v>42851</v>
      </c>
      <c r="E321" s="141"/>
      <c r="F321" s="158">
        <f t="shared" ref="F321" si="378">$B$1-D321</f>
        <v>431</v>
      </c>
      <c r="H321" s="1" t="s">
        <v>1006</v>
      </c>
      <c r="I321" s="10">
        <v>1</v>
      </c>
      <c r="J321" s="42" t="s">
        <v>1265</v>
      </c>
      <c r="K321" s="315">
        <v>14</v>
      </c>
      <c r="L321" s="1">
        <f t="shared" si="360"/>
        <v>0</v>
      </c>
      <c r="M321" s="311">
        <v>14</v>
      </c>
      <c r="N321" s="1">
        <f t="shared" si="300"/>
        <v>0</v>
      </c>
      <c r="O321" s="308">
        <v>14</v>
      </c>
      <c r="P321" s="1">
        <f t="shared" ref="P321:P326" si="379">O321-Q321</f>
        <v>1</v>
      </c>
      <c r="Q321" s="301">
        <v>13</v>
      </c>
      <c r="R321" s="1">
        <f t="shared" ref="R321:R326" si="380">Q321-S321</f>
        <v>0</v>
      </c>
      <c r="S321" s="290">
        <v>13</v>
      </c>
      <c r="T321" s="1">
        <f t="shared" si="369"/>
        <v>13</v>
      </c>
      <c r="U321" s="84"/>
      <c r="V321" s="84"/>
      <c r="W321" s="84"/>
      <c r="X321" s="84"/>
      <c r="Y321" s="84"/>
      <c r="Z321" s="84"/>
      <c r="AA321" s="84"/>
      <c r="AB321" s="84"/>
      <c r="AC321" s="84"/>
      <c r="AD321" s="84"/>
      <c r="AE321" s="88"/>
      <c r="AF321" s="84"/>
      <c r="AG321" s="88"/>
      <c r="AH321" s="84"/>
      <c r="AI321" s="88"/>
      <c r="AJ321" s="84"/>
      <c r="AK321" s="88"/>
      <c r="AL321" s="84"/>
      <c r="AM321" s="88"/>
      <c r="AN321" s="264"/>
      <c r="AO321" s="88"/>
      <c r="AP321" s="264"/>
      <c r="AQ321" s="84"/>
      <c r="AR321" s="84"/>
      <c r="AS321" s="84"/>
      <c r="AT321" s="84"/>
      <c r="AU321" s="84"/>
      <c r="AV321" s="84"/>
      <c r="AW321" s="84"/>
      <c r="AX321" s="84"/>
      <c r="AY321" s="84"/>
      <c r="AZ321" s="84"/>
      <c r="BA321" s="84"/>
      <c r="BB321" s="84"/>
      <c r="BC321" s="91"/>
      <c r="BD321" s="84"/>
      <c r="BE321" s="84"/>
      <c r="BF321" s="84"/>
      <c r="BG321" s="84"/>
      <c r="BH321" s="84"/>
      <c r="BI321" s="84"/>
      <c r="BJ321" s="84"/>
      <c r="BK321" s="84"/>
      <c r="BL321" s="84"/>
      <c r="BM321" s="84"/>
      <c r="BN321" s="84"/>
      <c r="BO321" s="84"/>
      <c r="BP321" s="84"/>
      <c r="BQ321" s="84"/>
      <c r="BR321" s="84"/>
      <c r="BS321" s="84"/>
      <c r="BT321" s="84"/>
      <c r="BU321" s="84"/>
      <c r="BV321" s="84"/>
      <c r="BW321" s="84"/>
      <c r="BX321" s="89"/>
      <c r="BY321" s="89"/>
      <c r="BZ321" s="7"/>
      <c r="CA321" s="5"/>
      <c r="CB321" s="2"/>
      <c r="CC321" s="2"/>
      <c r="CE321"/>
    </row>
    <row r="322" spans="1:84">
      <c r="A322" s="60">
        <f>(X322+Z322+AB322+AD322+AF322+AH322+AJ322+AL322+AN322+AP322+AR322+AT322+AV322+AX322+AZ322+BB322+BD322+BF322+BH322+BJ322+BL322+BN322+BP322+BR322+BT322+BV322)/((25*3)+1.5)</f>
        <v>2.1176470588235294</v>
      </c>
      <c r="B322" s="1" t="s">
        <v>940</v>
      </c>
      <c r="C322" s="1" t="s">
        <v>96</v>
      </c>
      <c r="D322" s="159">
        <v>39902</v>
      </c>
      <c r="E322" s="141"/>
      <c r="F322" s="158">
        <f>$B$1-D322</f>
        <v>3380</v>
      </c>
      <c r="H322" s="138" t="s">
        <v>1007</v>
      </c>
      <c r="I322" s="1">
        <v>1</v>
      </c>
      <c r="J322" s="1" t="s">
        <v>278</v>
      </c>
      <c r="K322" s="315">
        <v>236</v>
      </c>
      <c r="L322" s="1">
        <f t="shared" si="360"/>
        <v>2</v>
      </c>
      <c r="M322" s="311">
        <v>234</v>
      </c>
      <c r="N322" s="1">
        <f t="shared" si="300"/>
        <v>2</v>
      </c>
      <c r="O322" s="308">
        <v>232</v>
      </c>
      <c r="P322" s="1">
        <f t="shared" si="379"/>
        <v>5</v>
      </c>
      <c r="Q322" s="301">
        <v>227</v>
      </c>
      <c r="R322" s="1">
        <f t="shared" si="380"/>
        <v>11</v>
      </c>
      <c r="S322" s="290">
        <v>216</v>
      </c>
      <c r="T322" s="1">
        <f t="shared" ref="T322:T326" si="381">S322-U322</f>
        <v>10</v>
      </c>
      <c r="U322" s="282">
        <v>206</v>
      </c>
      <c r="V322" s="1">
        <f t="shared" ref="V322:V326" si="382">U322-W322</f>
        <v>3</v>
      </c>
      <c r="W322" s="77">
        <v>203</v>
      </c>
      <c r="X322" s="1">
        <f t="shared" ref="X322:X326" si="383">W322-Y322</f>
        <v>1</v>
      </c>
      <c r="Y322" s="265">
        <v>202</v>
      </c>
      <c r="Z322" s="1">
        <f t="shared" si="330"/>
        <v>5</v>
      </c>
      <c r="AA322" s="234">
        <v>197</v>
      </c>
      <c r="AB322" s="1">
        <f t="shared" si="331"/>
        <v>9</v>
      </c>
      <c r="AC322" s="227">
        <v>188</v>
      </c>
      <c r="AD322" s="1">
        <f t="shared" si="332"/>
        <v>10</v>
      </c>
      <c r="AE322" s="63">
        <v>178</v>
      </c>
      <c r="AF322" s="1">
        <f t="shared" si="276"/>
        <v>6</v>
      </c>
      <c r="AG322" s="206">
        <v>172</v>
      </c>
      <c r="AH322" s="1">
        <f t="shared" si="277"/>
        <v>7</v>
      </c>
      <c r="AI322" s="63">
        <v>165</v>
      </c>
      <c r="AJ322" s="1">
        <f t="shared" si="278"/>
        <v>8</v>
      </c>
      <c r="AK322" s="63">
        <v>157</v>
      </c>
      <c r="AL322" s="1">
        <f t="shared" si="333"/>
        <v>12</v>
      </c>
      <c r="AM322" s="63">
        <v>145</v>
      </c>
      <c r="AN322" s="1">
        <f t="shared" si="334"/>
        <v>6</v>
      </c>
      <c r="AO322" s="63">
        <v>139</v>
      </c>
      <c r="AP322" s="1">
        <f t="shared" si="285"/>
        <v>4</v>
      </c>
      <c r="AQ322" s="63">
        <v>135</v>
      </c>
      <c r="AR322" s="1">
        <f t="shared" si="335"/>
        <v>7</v>
      </c>
      <c r="AS322" s="63">
        <v>128</v>
      </c>
      <c r="AT322" s="1">
        <f t="shared" si="336"/>
        <v>7</v>
      </c>
      <c r="AU322" s="97">
        <v>121</v>
      </c>
      <c r="AV322" s="1">
        <f t="shared" si="289"/>
        <v>5</v>
      </c>
      <c r="AW322" s="95">
        <v>116</v>
      </c>
      <c r="AX322" s="1">
        <f t="shared" si="345"/>
        <v>8</v>
      </c>
      <c r="AY322" s="63">
        <v>108</v>
      </c>
      <c r="AZ322" s="1">
        <f t="shared" si="346"/>
        <v>9</v>
      </c>
      <c r="BA322" s="63">
        <v>99</v>
      </c>
      <c r="BB322" s="1">
        <f t="shared" si="364"/>
        <v>6</v>
      </c>
      <c r="BC322" s="77">
        <v>93</v>
      </c>
      <c r="BD322" s="1">
        <f t="shared" si="364"/>
        <v>7</v>
      </c>
      <c r="BE322" s="63">
        <v>86</v>
      </c>
      <c r="BF322" s="1">
        <f t="shared" si="364"/>
        <v>5</v>
      </c>
      <c r="BG322" s="1">
        <v>81</v>
      </c>
      <c r="BH322" s="1">
        <f t="shared" si="305"/>
        <v>7</v>
      </c>
      <c r="BI322" s="10">
        <v>74</v>
      </c>
      <c r="BJ322" s="1">
        <f t="shared" si="337"/>
        <v>9</v>
      </c>
      <c r="BK322" s="10">
        <v>65</v>
      </c>
      <c r="BL322" s="1">
        <f t="shared" si="338"/>
        <v>3</v>
      </c>
      <c r="BM322" s="10">
        <v>62</v>
      </c>
      <c r="BN322" s="1">
        <f t="shared" si="340"/>
        <v>0</v>
      </c>
      <c r="BO322" s="10">
        <v>62</v>
      </c>
      <c r="BP322" s="1">
        <f t="shared" si="340"/>
        <v>7</v>
      </c>
      <c r="BQ322" s="10">
        <v>55</v>
      </c>
      <c r="BR322" s="1">
        <f t="shared" si="363"/>
        <v>8</v>
      </c>
      <c r="BS322" s="10">
        <v>47</v>
      </c>
      <c r="BT322" s="1">
        <f t="shared" si="347"/>
        <v>4</v>
      </c>
      <c r="BU322" s="10">
        <v>43</v>
      </c>
      <c r="BV322" s="1">
        <f t="shared" si="353"/>
        <v>2</v>
      </c>
      <c r="BW322" s="1">
        <v>41</v>
      </c>
      <c r="BX322" s="3">
        <v>41</v>
      </c>
      <c r="BY322" s="3">
        <v>41</v>
      </c>
      <c r="BZ322" s="7"/>
      <c r="CA322" s="5">
        <f t="shared" si="342"/>
        <v>0</v>
      </c>
      <c r="CB322" s="2"/>
      <c r="CC322" s="2"/>
      <c r="CE322" t="s">
        <v>727</v>
      </c>
      <c r="CF322" s="1" t="s">
        <v>728</v>
      </c>
    </row>
    <row r="323" spans="1:84">
      <c r="A323" s="60">
        <f>(X323+Z323+AB323+AD323+AF323+AH323+AJ323+AL323+AN323+AP323+AR323+AT323+AV323+AX323+AZ323+BB323+BD323+BF323+BH323+BJ323+BL323+BN323+BP323+BR323+BT323+BV323)/((25*3)+1.5)</f>
        <v>3.8300653594771243</v>
      </c>
      <c r="B323" s="1" t="s">
        <v>941</v>
      </c>
      <c r="C323" s="1" t="s">
        <v>96</v>
      </c>
      <c r="D323" s="159">
        <v>35629</v>
      </c>
      <c r="E323" s="141"/>
      <c r="F323" s="158">
        <f>$B$1-D323</f>
        <v>7653</v>
      </c>
      <c r="H323" s="10" t="s">
        <v>1006</v>
      </c>
      <c r="I323" s="1">
        <v>1</v>
      </c>
      <c r="J323" s="1" t="s">
        <v>133</v>
      </c>
      <c r="K323" s="315">
        <v>885</v>
      </c>
      <c r="L323" s="1">
        <f t="shared" si="360"/>
        <v>6</v>
      </c>
      <c r="M323" s="311">
        <v>879</v>
      </c>
      <c r="N323" s="1">
        <f t="shared" si="300"/>
        <v>5</v>
      </c>
      <c r="O323" s="308">
        <v>874</v>
      </c>
      <c r="P323" s="1">
        <f t="shared" si="379"/>
        <v>10</v>
      </c>
      <c r="Q323" s="301">
        <v>864</v>
      </c>
      <c r="R323" s="1">
        <f t="shared" si="380"/>
        <v>7</v>
      </c>
      <c r="S323" s="290">
        <v>857</v>
      </c>
      <c r="T323" s="1">
        <f t="shared" si="381"/>
        <v>7</v>
      </c>
      <c r="U323" s="282">
        <v>850</v>
      </c>
      <c r="V323" s="1">
        <f t="shared" si="382"/>
        <v>6</v>
      </c>
      <c r="W323" s="77">
        <v>844</v>
      </c>
      <c r="X323" s="1">
        <f t="shared" si="383"/>
        <v>13</v>
      </c>
      <c r="Y323" s="265">
        <v>831</v>
      </c>
      <c r="Z323" s="1">
        <f t="shared" si="330"/>
        <v>17</v>
      </c>
      <c r="AA323" s="234">
        <v>814</v>
      </c>
      <c r="AB323" s="1">
        <f t="shared" si="331"/>
        <v>8</v>
      </c>
      <c r="AC323" s="227">
        <v>806</v>
      </c>
      <c r="AD323" s="1">
        <f t="shared" si="332"/>
        <v>8</v>
      </c>
      <c r="AE323" s="63">
        <v>798</v>
      </c>
      <c r="AF323" s="1">
        <f t="shared" ref="AF323:AF326" si="384">AE323-AG323</f>
        <v>14</v>
      </c>
      <c r="AG323" s="206">
        <v>784</v>
      </c>
      <c r="AH323" s="1">
        <f t="shared" ref="AH323:AH326" si="385">AG323-AI323</f>
        <v>6</v>
      </c>
      <c r="AI323" s="63">
        <v>778</v>
      </c>
      <c r="AJ323" s="1">
        <f t="shared" ref="AJ323:AJ326" si="386">AI323-AK323</f>
        <v>8</v>
      </c>
      <c r="AK323" s="63">
        <v>770</v>
      </c>
      <c r="AL323" s="1">
        <f t="shared" si="333"/>
        <v>11</v>
      </c>
      <c r="AM323" s="63">
        <v>759</v>
      </c>
      <c r="AN323" s="1">
        <f t="shared" si="334"/>
        <v>13</v>
      </c>
      <c r="AO323" s="63">
        <v>746</v>
      </c>
      <c r="AP323" s="1">
        <f t="shared" si="285"/>
        <v>17</v>
      </c>
      <c r="AQ323" s="63">
        <v>729</v>
      </c>
      <c r="AR323" s="1">
        <f t="shared" si="335"/>
        <v>10</v>
      </c>
      <c r="AS323" s="97">
        <v>719</v>
      </c>
      <c r="AT323" s="1">
        <f t="shared" si="336"/>
        <v>11</v>
      </c>
      <c r="AU323" s="97">
        <v>708</v>
      </c>
      <c r="AV323" s="1">
        <f t="shared" si="289"/>
        <v>8</v>
      </c>
      <c r="AW323" s="95">
        <v>700</v>
      </c>
      <c r="AX323" s="1">
        <f t="shared" si="345"/>
        <v>13</v>
      </c>
      <c r="AY323" s="63">
        <v>687</v>
      </c>
      <c r="AZ323" s="1">
        <f t="shared" si="346"/>
        <v>7</v>
      </c>
      <c r="BA323" s="63">
        <v>680</v>
      </c>
      <c r="BB323" s="1">
        <f t="shared" si="364"/>
        <v>13</v>
      </c>
      <c r="BC323" s="77">
        <v>667</v>
      </c>
      <c r="BD323" s="1">
        <f t="shared" si="364"/>
        <v>12</v>
      </c>
      <c r="BE323" s="63">
        <v>655</v>
      </c>
      <c r="BF323" s="1">
        <f t="shared" si="364"/>
        <v>12</v>
      </c>
      <c r="BG323" s="1">
        <v>643</v>
      </c>
      <c r="BH323" s="1">
        <f t="shared" si="305"/>
        <v>11</v>
      </c>
      <c r="BI323" s="10">
        <v>632</v>
      </c>
      <c r="BJ323" s="1">
        <f t="shared" si="337"/>
        <v>11</v>
      </c>
      <c r="BK323" s="10">
        <v>621</v>
      </c>
      <c r="BL323" s="1">
        <f t="shared" si="338"/>
        <v>10</v>
      </c>
      <c r="BM323" s="10">
        <v>611</v>
      </c>
      <c r="BN323" s="1">
        <f t="shared" si="340"/>
        <v>12</v>
      </c>
      <c r="BO323" s="10">
        <v>599</v>
      </c>
      <c r="BP323" s="1">
        <f t="shared" si="340"/>
        <v>15</v>
      </c>
      <c r="BQ323" s="10">
        <v>584</v>
      </c>
      <c r="BR323" s="1">
        <f t="shared" si="363"/>
        <v>15</v>
      </c>
      <c r="BS323" s="10">
        <v>569</v>
      </c>
      <c r="BT323" s="1">
        <f t="shared" si="347"/>
        <v>10</v>
      </c>
      <c r="BU323" s="10">
        <v>559</v>
      </c>
      <c r="BV323" s="1">
        <f t="shared" si="353"/>
        <v>8</v>
      </c>
      <c r="BW323" s="1">
        <v>551</v>
      </c>
      <c r="BX323" s="3">
        <v>551</v>
      </c>
      <c r="BY323" s="3">
        <v>551</v>
      </c>
      <c r="BZ323" s="7"/>
      <c r="CA323" s="5">
        <f t="shared" si="342"/>
        <v>0</v>
      </c>
      <c r="CB323" s="2"/>
      <c r="CC323" s="2"/>
      <c r="CE323" t="s">
        <v>729</v>
      </c>
      <c r="CF323" s="1" t="s">
        <v>730</v>
      </c>
    </row>
    <row r="324" spans="1:84">
      <c r="A324" s="60">
        <f t="shared" ref="A324" si="387">(AL324+AN324+AP324+AR324+AT324+AV324+AX324+AZ324+BB324+BD324+BF324+BH324+BJ324+BL324+BN324+BP324+BR324+BT324+BV324)/((18*3)+1.5)</f>
        <v>1.6756756756756757</v>
      </c>
      <c r="B324" s="1" t="s">
        <v>942</v>
      </c>
      <c r="C324" s="1" t="s">
        <v>67</v>
      </c>
      <c r="D324" s="178"/>
      <c r="E324" s="178"/>
      <c r="F324" s="178"/>
      <c r="H324" s="1" t="s">
        <v>1095</v>
      </c>
      <c r="I324" s="1" t="s">
        <v>67</v>
      </c>
      <c r="J324" s="1" t="s">
        <v>245</v>
      </c>
      <c r="K324" s="315">
        <v>204</v>
      </c>
      <c r="L324" s="1">
        <f t="shared" si="360"/>
        <v>5</v>
      </c>
      <c r="M324" s="311">
        <v>199</v>
      </c>
      <c r="N324" s="1">
        <f t="shared" si="300"/>
        <v>3</v>
      </c>
      <c r="O324" s="308">
        <v>196</v>
      </c>
      <c r="P324" s="1">
        <f t="shared" si="379"/>
        <v>4</v>
      </c>
      <c r="Q324" s="301">
        <v>192</v>
      </c>
      <c r="R324" s="1">
        <f t="shared" si="380"/>
        <v>5</v>
      </c>
      <c r="S324" s="290">
        <v>187</v>
      </c>
      <c r="T324" s="1">
        <f t="shared" si="381"/>
        <v>1</v>
      </c>
      <c r="U324" s="282">
        <v>186</v>
      </c>
      <c r="V324" s="1">
        <f t="shared" si="382"/>
        <v>1</v>
      </c>
      <c r="W324" s="77">
        <v>185</v>
      </c>
      <c r="X324" s="1">
        <f t="shared" si="383"/>
        <v>1</v>
      </c>
      <c r="Y324" s="265">
        <v>184</v>
      </c>
      <c r="Z324" s="1">
        <f t="shared" si="330"/>
        <v>0</v>
      </c>
      <c r="AA324" s="234">
        <v>184</v>
      </c>
      <c r="AB324" s="1">
        <f t="shared" si="331"/>
        <v>2</v>
      </c>
      <c r="AC324" s="227">
        <v>182</v>
      </c>
      <c r="AD324" s="1">
        <f t="shared" si="332"/>
        <v>0</v>
      </c>
      <c r="AE324" s="63">
        <v>182</v>
      </c>
      <c r="AF324" s="1">
        <f t="shared" si="384"/>
        <v>2</v>
      </c>
      <c r="AG324" s="206">
        <v>180</v>
      </c>
      <c r="AH324" s="1">
        <f t="shared" si="385"/>
        <v>0</v>
      </c>
      <c r="AI324" s="63">
        <v>180</v>
      </c>
      <c r="AJ324" s="1">
        <f t="shared" si="386"/>
        <v>0</v>
      </c>
      <c r="AK324" s="63">
        <v>180</v>
      </c>
      <c r="AL324" s="1">
        <f t="shared" si="333"/>
        <v>1</v>
      </c>
      <c r="AM324" s="63">
        <v>179</v>
      </c>
      <c r="AN324" s="1">
        <f t="shared" si="334"/>
        <v>42</v>
      </c>
      <c r="AO324" s="63">
        <v>137</v>
      </c>
      <c r="AP324" s="1">
        <f t="shared" si="285"/>
        <v>0</v>
      </c>
      <c r="AQ324" s="63">
        <v>137</v>
      </c>
      <c r="AR324" s="1">
        <f t="shared" si="335"/>
        <v>0</v>
      </c>
      <c r="AS324" s="97">
        <v>137</v>
      </c>
      <c r="AT324" s="1">
        <f t="shared" si="336"/>
        <v>1</v>
      </c>
      <c r="AU324" s="97">
        <v>136</v>
      </c>
      <c r="AV324" s="1">
        <f t="shared" si="289"/>
        <v>3</v>
      </c>
      <c r="AW324" s="95">
        <v>133</v>
      </c>
      <c r="AX324" s="1">
        <f t="shared" si="345"/>
        <v>1</v>
      </c>
      <c r="AY324" s="63">
        <v>132</v>
      </c>
      <c r="AZ324" s="1">
        <f t="shared" si="346"/>
        <v>1</v>
      </c>
      <c r="BA324" s="63">
        <v>131</v>
      </c>
      <c r="BB324" s="1">
        <f t="shared" si="364"/>
        <v>14</v>
      </c>
      <c r="BC324" s="77">
        <v>117</v>
      </c>
      <c r="BD324" s="1">
        <f t="shared" si="364"/>
        <v>11</v>
      </c>
      <c r="BE324" s="63">
        <v>106</v>
      </c>
      <c r="BF324" s="1">
        <f t="shared" si="364"/>
        <v>2</v>
      </c>
      <c r="BG324" s="1">
        <v>104</v>
      </c>
      <c r="BH324" s="1">
        <f t="shared" si="305"/>
        <v>4</v>
      </c>
      <c r="BI324" s="10">
        <v>100</v>
      </c>
      <c r="BJ324" s="1">
        <f t="shared" si="337"/>
        <v>3</v>
      </c>
      <c r="BK324" s="10">
        <v>97</v>
      </c>
      <c r="BL324" s="1">
        <f t="shared" si="338"/>
        <v>2</v>
      </c>
      <c r="BM324" s="10">
        <v>95</v>
      </c>
      <c r="BN324" s="1">
        <f t="shared" si="340"/>
        <v>2</v>
      </c>
      <c r="BO324" s="10">
        <v>93</v>
      </c>
      <c r="BP324" s="1">
        <f t="shared" si="340"/>
        <v>1</v>
      </c>
      <c r="BQ324" s="10">
        <v>92</v>
      </c>
      <c r="BR324" s="1">
        <f t="shared" si="363"/>
        <v>0</v>
      </c>
      <c r="BS324" s="10">
        <v>92</v>
      </c>
      <c r="BT324" s="1">
        <f t="shared" si="347"/>
        <v>5</v>
      </c>
      <c r="BU324" s="10">
        <v>87</v>
      </c>
      <c r="BV324" s="1">
        <f t="shared" si="353"/>
        <v>0</v>
      </c>
      <c r="BW324" s="1">
        <v>87</v>
      </c>
      <c r="BX324" s="3">
        <v>94</v>
      </c>
      <c r="BY324" s="3">
        <v>86</v>
      </c>
      <c r="BZ324" s="7"/>
      <c r="CA324" s="5">
        <f t="shared" si="342"/>
        <v>8</v>
      </c>
      <c r="CB324" s="2"/>
      <c r="CC324" s="2"/>
      <c r="CE324" t="s">
        <v>731</v>
      </c>
      <c r="CF324" s="1" t="s">
        <v>732</v>
      </c>
    </row>
    <row r="325" spans="1:84">
      <c r="A325" s="60">
        <f>(AL325+AN325+AP325+AR325+AT325+AV325+AX325+AZ325+BB325+BD325+BF325+BH325+BJ325+BL325+BN325+BP325+BR325+BT325+BV325)/((18*3)+1.5)</f>
        <v>18.918918918918919</v>
      </c>
      <c r="B325" s="1" t="s">
        <v>943</v>
      </c>
      <c r="C325" s="1" t="s">
        <v>67</v>
      </c>
      <c r="D325" s="178"/>
      <c r="E325" s="178"/>
      <c r="F325" s="178"/>
      <c r="H325" s="61" t="s">
        <v>1095</v>
      </c>
      <c r="I325" s="1" t="s">
        <v>67</v>
      </c>
      <c r="J325" s="10" t="s">
        <v>115</v>
      </c>
      <c r="K325" s="315">
        <v>3187</v>
      </c>
      <c r="L325" s="1">
        <f t="shared" si="360"/>
        <v>14</v>
      </c>
      <c r="M325" s="311">
        <v>3173</v>
      </c>
      <c r="N325" s="1">
        <f t="shared" si="300"/>
        <v>24</v>
      </c>
      <c r="O325" s="308">
        <v>3149</v>
      </c>
      <c r="P325" s="1">
        <f t="shared" si="379"/>
        <v>13</v>
      </c>
      <c r="Q325" s="301">
        <v>3136</v>
      </c>
      <c r="R325" s="1">
        <f t="shared" si="380"/>
        <v>24</v>
      </c>
      <c r="S325" s="290">
        <v>3112</v>
      </c>
      <c r="T325" s="1">
        <f t="shared" si="381"/>
        <v>29</v>
      </c>
      <c r="U325" s="282">
        <v>3083</v>
      </c>
      <c r="V325" s="1">
        <f t="shared" si="382"/>
        <v>16</v>
      </c>
      <c r="W325" s="77">
        <v>3067</v>
      </c>
      <c r="X325" s="1">
        <f t="shared" si="383"/>
        <v>20</v>
      </c>
      <c r="Y325" s="265">
        <v>3047</v>
      </c>
      <c r="Z325" s="1">
        <f t="shared" si="330"/>
        <v>36</v>
      </c>
      <c r="AA325" s="234">
        <v>3011</v>
      </c>
      <c r="AB325" s="1">
        <f t="shared" si="331"/>
        <v>47</v>
      </c>
      <c r="AC325" s="227">
        <v>2964</v>
      </c>
      <c r="AD325" s="1">
        <f t="shared" si="332"/>
        <v>36</v>
      </c>
      <c r="AE325" s="63">
        <v>2928</v>
      </c>
      <c r="AF325" s="1">
        <f t="shared" si="384"/>
        <v>24</v>
      </c>
      <c r="AG325" s="206">
        <v>2904</v>
      </c>
      <c r="AH325" s="1">
        <f t="shared" si="385"/>
        <v>36</v>
      </c>
      <c r="AI325" s="63">
        <v>2868</v>
      </c>
      <c r="AJ325" s="1">
        <f t="shared" si="386"/>
        <v>48</v>
      </c>
      <c r="AK325" s="63">
        <v>2820</v>
      </c>
      <c r="AL325" s="1">
        <f t="shared" si="333"/>
        <v>38</v>
      </c>
      <c r="AM325" s="63">
        <v>2782</v>
      </c>
      <c r="AN325" s="1">
        <f t="shared" si="334"/>
        <v>57</v>
      </c>
      <c r="AO325" s="63">
        <v>2725</v>
      </c>
      <c r="AP325" s="1">
        <f t="shared" si="285"/>
        <v>71</v>
      </c>
      <c r="AQ325" s="63">
        <v>2654</v>
      </c>
      <c r="AR325" s="1">
        <f t="shared" si="335"/>
        <v>68</v>
      </c>
      <c r="AS325" s="97">
        <v>2586</v>
      </c>
      <c r="AT325" s="1">
        <f t="shared" si="336"/>
        <v>79</v>
      </c>
      <c r="AU325" s="97">
        <v>2507</v>
      </c>
      <c r="AV325" s="1">
        <f t="shared" si="289"/>
        <v>81</v>
      </c>
      <c r="AW325" s="95">
        <v>2426</v>
      </c>
      <c r="AX325" s="1">
        <f t="shared" si="345"/>
        <v>40</v>
      </c>
      <c r="AY325" s="63">
        <v>2386</v>
      </c>
      <c r="AZ325" s="1">
        <f t="shared" si="346"/>
        <v>72</v>
      </c>
      <c r="BA325" s="63">
        <v>2314</v>
      </c>
      <c r="BB325" s="1">
        <f t="shared" si="364"/>
        <v>77</v>
      </c>
      <c r="BC325" s="77">
        <v>2237</v>
      </c>
      <c r="BD325" s="1">
        <f t="shared" si="364"/>
        <v>55</v>
      </c>
      <c r="BE325" s="63">
        <v>2182</v>
      </c>
      <c r="BF325" s="1">
        <f t="shared" si="364"/>
        <v>51</v>
      </c>
      <c r="BG325" s="1">
        <v>2131</v>
      </c>
      <c r="BH325" s="1">
        <f t="shared" si="305"/>
        <v>66</v>
      </c>
      <c r="BI325" s="10">
        <v>2065</v>
      </c>
      <c r="BJ325" s="1">
        <f t="shared" si="337"/>
        <v>48</v>
      </c>
      <c r="BK325" s="10">
        <v>2017</v>
      </c>
      <c r="BL325" s="1">
        <f t="shared" si="338"/>
        <v>53</v>
      </c>
      <c r="BM325" s="10">
        <v>1964</v>
      </c>
      <c r="BN325" s="1">
        <f t="shared" si="340"/>
        <v>43</v>
      </c>
      <c r="BO325" s="10">
        <v>1921</v>
      </c>
      <c r="BP325" s="1">
        <f t="shared" si="340"/>
        <v>60</v>
      </c>
      <c r="BQ325" s="10">
        <v>1861</v>
      </c>
      <c r="BR325" s="1">
        <f t="shared" si="363"/>
        <v>48</v>
      </c>
      <c r="BS325" s="10">
        <v>1813</v>
      </c>
      <c r="BT325" s="1">
        <f t="shared" si="347"/>
        <v>43</v>
      </c>
      <c r="BU325" s="10">
        <v>1770</v>
      </c>
      <c r="BV325" s="1">
        <v>0</v>
      </c>
      <c r="BW325" s="38">
        <v>1002</v>
      </c>
      <c r="BX325" s="3">
        <v>1770</v>
      </c>
      <c r="BY325" s="3">
        <v>1765</v>
      </c>
      <c r="BZ325" s="7">
        <v>16</v>
      </c>
      <c r="CA325" s="5">
        <f t="shared" si="342"/>
        <v>21</v>
      </c>
      <c r="CB325" s="2"/>
      <c r="CC325" s="2"/>
      <c r="CE325" t="s">
        <v>733</v>
      </c>
      <c r="CF325" s="1" t="s">
        <v>734</v>
      </c>
    </row>
    <row r="326" spans="1:84">
      <c r="A326" s="60">
        <f>(BB326+BD326+BF326+BH326+BJ326+BL326+BN326+BP326+BR326+BT326+BV326+AZ326)/33.5</f>
        <v>2.716417910447761</v>
      </c>
      <c r="B326" s="1" t="s">
        <v>944</v>
      </c>
      <c r="C326" s="1" t="s">
        <v>67</v>
      </c>
      <c r="D326" s="178"/>
      <c r="E326" s="178"/>
      <c r="F326" s="178"/>
      <c r="H326" s="1" t="s">
        <v>1095</v>
      </c>
      <c r="I326" s="1" t="s">
        <v>67</v>
      </c>
      <c r="J326" s="1" t="s">
        <v>127</v>
      </c>
      <c r="K326" s="315">
        <v>908</v>
      </c>
      <c r="L326" s="1">
        <f t="shared" si="360"/>
        <v>5</v>
      </c>
      <c r="M326" s="311">
        <v>903</v>
      </c>
      <c r="N326" s="1">
        <f t="shared" si="300"/>
        <v>2</v>
      </c>
      <c r="O326" s="308">
        <v>901</v>
      </c>
      <c r="P326" s="1">
        <f t="shared" si="379"/>
        <v>6</v>
      </c>
      <c r="Q326" s="301">
        <v>895</v>
      </c>
      <c r="R326" s="1">
        <f t="shared" si="380"/>
        <v>11</v>
      </c>
      <c r="S326" s="290">
        <v>884</v>
      </c>
      <c r="T326" s="1">
        <f t="shared" si="381"/>
        <v>21</v>
      </c>
      <c r="U326" s="282">
        <v>863</v>
      </c>
      <c r="V326" s="1">
        <f t="shared" si="382"/>
        <v>20</v>
      </c>
      <c r="W326" s="77">
        <v>843</v>
      </c>
      <c r="X326" s="1">
        <f t="shared" si="383"/>
        <v>11</v>
      </c>
      <c r="Y326" s="265">
        <v>832</v>
      </c>
      <c r="Z326" s="1">
        <f t="shared" si="330"/>
        <v>22</v>
      </c>
      <c r="AA326" s="234">
        <v>810</v>
      </c>
      <c r="AB326" s="1">
        <f t="shared" si="331"/>
        <v>6</v>
      </c>
      <c r="AC326" s="227">
        <v>804</v>
      </c>
      <c r="AD326" s="1">
        <f t="shared" si="332"/>
        <v>15</v>
      </c>
      <c r="AE326" s="63">
        <v>789</v>
      </c>
      <c r="AF326" s="1">
        <f t="shared" si="384"/>
        <v>12</v>
      </c>
      <c r="AG326" s="206">
        <v>777</v>
      </c>
      <c r="AH326" s="1">
        <f t="shared" si="385"/>
        <v>7</v>
      </c>
      <c r="AI326" s="63">
        <v>770</v>
      </c>
      <c r="AJ326" s="1">
        <f t="shared" si="386"/>
        <v>-3</v>
      </c>
      <c r="AK326" s="63">
        <v>773</v>
      </c>
      <c r="AL326" s="1">
        <f t="shared" si="333"/>
        <v>1</v>
      </c>
      <c r="AM326" s="63">
        <v>772</v>
      </c>
      <c r="AN326" s="1">
        <f t="shared" si="334"/>
        <v>10</v>
      </c>
      <c r="AO326" s="63">
        <v>762</v>
      </c>
      <c r="AP326" s="1">
        <f t="shared" si="285"/>
        <v>10</v>
      </c>
      <c r="AQ326" s="63">
        <v>752</v>
      </c>
      <c r="AR326" s="1">
        <f t="shared" si="335"/>
        <v>1</v>
      </c>
      <c r="AS326" s="97">
        <v>751</v>
      </c>
      <c r="AT326" s="1">
        <f t="shared" si="336"/>
        <v>10</v>
      </c>
      <c r="AU326" s="97">
        <v>741</v>
      </c>
      <c r="AV326" s="1">
        <f t="shared" si="289"/>
        <v>10</v>
      </c>
      <c r="AW326" s="95">
        <v>731</v>
      </c>
      <c r="AX326" s="1">
        <f t="shared" si="345"/>
        <v>16</v>
      </c>
      <c r="AY326" s="63">
        <v>715</v>
      </c>
      <c r="AZ326" s="1">
        <f t="shared" si="346"/>
        <v>11</v>
      </c>
      <c r="BA326" s="63">
        <v>704</v>
      </c>
      <c r="BB326" s="1">
        <f t="shared" si="364"/>
        <v>2</v>
      </c>
      <c r="BC326" s="77">
        <v>702</v>
      </c>
      <c r="BD326" s="1">
        <f t="shared" si="364"/>
        <v>-1</v>
      </c>
      <c r="BE326" s="63">
        <v>703</v>
      </c>
      <c r="BF326" s="1">
        <f t="shared" si="364"/>
        <v>2</v>
      </c>
      <c r="BG326" s="1">
        <v>701</v>
      </c>
      <c r="BH326" s="1">
        <f t="shared" si="305"/>
        <v>-4</v>
      </c>
      <c r="BI326" s="10">
        <v>705</v>
      </c>
      <c r="BJ326" s="1">
        <f t="shared" si="337"/>
        <v>6</v>
      </c>
      <c r="BK326" s="10">
        <v>699</v>
      </c>
      <c r="BL326" s="1">
        <f t="shared" si="338"/>
        <v>10</v>
      </c>
      <c r="BM326" s="10">
        <v>689</v>
      </c>
      <c r="BN326" s="1">
        <f t="shared" si="340"/>
        <v>12</v>
      </c>
      <c r="BO326" s="10">
        <v>677</v>
      </c>
      <c r="BP326" s="1">
        <f t="shared" si="340"/>
        <v>21</v>
      </c>
      <c r="BQ326" s="10">
        <v>656</v>
      </c>
      <c r="BR326" s="1">
        <f>BQ326-BS326</f>
        <v>10</v>
      </c>
      <c r="BS326" s="10">
        <v>646</v>
      </c>
      <c r="BT326" s="1">
        <f>BS326-BU326</f>
        <v>12</v>
      </c>
      <c r="BU326" s="10">
        <v>634</v>
      </c>
      <c r="BV326" s="1">
        <f>BU326-BW326</f>
        <v>10</v>
      </c>
      <c r="BW326" s="1">
        <v>624</v>
      </c>
      <c r="BX326" s="3">
        <v>624</v>
      </c>
      <c r="BY326" s="3">
        <v>622</v>
      </c>
      <c r="BZ326" s="7">
        <v>22</v>
      </c>
      <c r="CA326" s="5">
        <f t="shared" si="342"/>
        <v>24</v>
      </c>
      <c r="CB326" s="2"/>
      <c r="CC326" s="2"/>
      <c r="CE326" t="s">
        <v>735</v>
      </c>
      <c r="CF326" s="1" t="s">
        <v>736</v>
      </c>
    </row>
    <row r="327" spans="1:84">
      <c r="B327" s="1" t="s">
        <v>945</v>
      </c>
      <c r="C327" s="1" t="s">
        <v>67</v>
      </c>
      <c r="D327" s="178"/>
      <c r="E327" s="179" t="s">
        <v>1124</v>
      </c>
      <c r="F327" s="178"/>
      <c r="H327" s="1" t="s">
        <v>1095</v>
      </c>
      <c r="I327" s="1" t="s">
        <v>67</v>
      </c>
      <c r="J327" s="58" t="s">
        <v>118</v>
      </c>
      <c r="K327" s="58"/>
      <c r="L327" s="1">
        <v>-829</v>
      </c>
      <c r="M327" s="58"/>
      <c r="N327" s="1">
        <v>-829</v>
      </c>
      <c r="O327" s="58"/>
      <c r="P327" s="1">
        <v>-829</v>
      </c>
      <c r="Q327" s="58"/>
      <c r="R327" s="1">
        <v>-829</v>
      </c>
      <c r="S327" s="58"/>
      <c r="T327" s="1">
        <v>-829</v>
      </c>
      <c r="U327" s="58"/>
      <c r="V327" s="1">
        <v>-829</v>
      </c>
      <c r="W327" s="58"/>
      <c r="X327" s="1">
        <v>-829</v>
      </c>
      <c r="Y327" s="58"/>
      <c r="Z327" s="1">
        <v>-829</v>
      </c>
      <c r="AA327" s="58"/>
      <c r="AB327" s="1">
        <v>-829</v>
      </c>
      <c r="AC327" s="58"/>
      <c r="AD327" s="1">
        <v>-829</v>
      </c>
      <c r="AE327" s="58"/>
      <c r="AF327" s="1">
        <v>-829</v>
      </c>
      <c r="AG327" s="58"/>
      <c r="AH327" s="1">
        <v>-829</v>
      </c>
      <c r="AI327" s="58"/>
      <c r="AJ327" s="1">
        <v>-829</v>
      </c>
      <c r="AK327" s="58"/>
      <c r="AL327" s="1">
        <v>-829</v>
      </c>
      <c r="AM327" s="58"/>
      <c r="AN327" s="1">
        <v>-829</v>
      </c>
      <c r="AO327" s="58"/>
      <c r="AP327" s="1">
        <v>-829</v>
      </c>
      <c r="AQ327" s="58"/>
      <c r="AR327" s="1">
        <v>-829</v>
      </c>
      <c r="AS327" s="58"/>
      <c r="AT327" s="1">
        <v>-829</v>
      </c>
      <c r="AU327" s="58"/>
      <c r="AV327" s="1">
        <v>-829</v>
      </c>
      <c r="AW327" s="58"/>
      <c r="AX327" s="1">
        <v>-829</v>
      </c>
      <c r="AY327" s="58"/>
      <c r="AZ327" s="1">
        <v>-829</v>
      </c>
      <c r="BA327" s="58"/>
      <c r="BB327" s="1">
        <v>-829</v>
      </c>
      <c r="BC327" s="58"/>
      <c r="BD327" s="1">
        <v>-829</v>
      </c>
      <c r="BE327" s="58"/>
      <c r="BF327" s="1">
        <f t="shared" si="364"/>
        <v>-829</v>
      </c>
      <c r="BG327" s="1">
        <v>829</v>
      </c>
      <c r="BH327" s="1">
        <f t="shared" si="305"/>
        <v>3</v>
      </c>
      <c r="BI327" s="10">
        <v>826</v>
      </c>
      <c r="BJ327" s="1">
        <f t="shared" si="337"/>
        <v>18</v>
      </c>
      <c r="BK327" s="10">
        <v>808</v>
      </c>
      <c r="BL327" s="1">
        <f t="shared" si="338"/>
        <v>5</v>
      </c>
      <c r="BM327" s="10">
        <v>803</v>
      </c>
      <c r="BN327" s="1">
        <f t="shared" si="340"/>
        <v>4</v>
      </c>
      <c r="BO327" s="10">
        <v>799</v>
      </c>
      <c r="BP327" s="1">
        <f t="shared" si="340"/>
        <v>12</v>
      </c>
      <c r="BQ327" s="10">
        <v>787</v>
      </c>
      <c r="BR327" s="1">
        <f>BQ327-BS327</f>
        <v>6</v>
      </c>
      <c r="BS327" s="10">
        <v>781</v>
      </c>
      <c r="BT327" s="1">
        <f>BS327-BU327</f>
        <v>17</v>
      </c>
      <c r="BU327" s="10">
        <v>764</v>
      </c>
      <c r="BV327" s="1">
        <f>BU327-BW327</f>
        <v>3</v>
      </c>
      <c r="BW327" s="1">
        <v>761</v>
      </c>
      <c r="BX327" s="3">
        <v>769</v>
      </c>
      <c r="BY327" s="3">
        <v>758</v>
      </c>
      <c r="BZ327" s="7">
        <v>26</v>
      </c>
      <c r="CA327" s="5">
        <f t="shared" si="342"/>
        <v>37</v>
      </c>
      <c r="CB327" s="2"/>
      <c r="CC327" s="2"/>
      <c r="CE327" t="s">
        <v>737</v>
      </c>
      <c r="CF327" s="1" t="s">
        <v>738</v>
      </c>
    </row>
    <row r="328" spans="1:84">
      <c r="BH328" s="1"/>
      <c r="BI328" s="1"/>
      <c r="BJ328" s="10"/>
      <c r="BK328" s="10"/>
      <c r="BL328" s="1"/>
      <c r="BM328" s="1"/>
      <c r="BX328" s="3"/>
      <c r="BY328" s="3"/>
      <c r="BZ328" s="7"/>
      <c r="CA328" s="5"/>
      <c r="CB328" s="2"/>
      <c r="CC328" s="2"/>
    </row>
    <row r="329" spans="1:84">
      <c r="B329" s="51" t="s">
        <v>57</v>
      </c>
      <c r="C329" s="51"/>
      <c r="D329" s="51"/>
      <c r="E329" s="51"/>
      <c r="F329" s="51"/>
      <c r="H329" s="51"/>
      <c r="I329" s="51"/>
      <c r="J329" s="6" t="s">
        <v>59</v>
      </c>
      <c r="K329" s="52">
        <f>SUM(K2:K328)</f>
        <v>82536</v>
      </c>
      <c r="L329" s="53">
        <f>SUM(L2:L328)+829</f>
        <v>879</v>
      </c>
      <c r="M329" s="52">
        <f>SUM(M2:M328)</f>
        <v>81653</v>
      </c>
      <c r="N329" s="53">
        <f>SUM(N2:N328)+829</f>
        <v>938</v>
      </c>
      <c r="O329" s="52">
        <f>SUM(O2:O328)</f>
        <v>80696</v>
      </c>
      <c r="P329" s="53">
        <f>SUM(P2:P328)+829</f>
        <v>864</v>
      </c>
      <c r="Q329" s="52">
        <f>SUM(Q2:Q328)</f>
        <v>79832</v>
      </c>
      <c r="R329" s="53">
        <f>SUM(R2:R328)+829</f>
        <v>1233</v>
      </c>
      <c r="S329" s="52">
        <f>SUM(S2:S328)</f>
        <v>78597</v>
      </c>
      <c r="T329" s="53">
        <f>SUM(T2:T328)+829</f>
        <v>1115</v>
      </c>
      <c r="U329" s="52">
        <f>SUM(U2:U328)</f>
        <v>77482</v>
      </c>
      <c r="V329" s="53">
        <f>SUM(V2:V328)+829</f>
        <v>1015</v>
      </c>
      <c r="W329" s="52">
        <f>SUM(W2:W328)</f>
        <v>76467</v>
      </c>
      <c r="X329" s="53">
        <f>SUM(X2:X328)+829</f>
        <v>850</v>
      </c>
      <c r="Y329" s="52">
        <f>SUM(Y2:Y328)</f>
        <v>75617</v>
      </c>
      <c r="Z329" s="53">
        <f>SUM(Z2:Z328)+829</f>
        <v>1159</v>
      </c>
      <c r="AA329" s="52">
        <f>SUM(AA2:AA328)</f>
        <v>74454</v>
      </c>
      <c r="AB329" s="53">
        <f>SUM(AB2:AB328)+829</f>
        <v>1068</v>
      </c>
      <c r="AC329" s="52">
        <f>SUM(AC2:AC328)</f>
        <v>73371</v>
      </c>
      <c r="AD329" s="53">
        <f>SUM(AD2:AD328)+829</f>
        <v>1117</v>
      </c>
      <c r="AE329" s="52">
        <f>SUM(AE2:AE328)</f>
        <v>72254</v>
      </c>
      <c r="AF329" s="53">
        <f>SUM(AF2:AF328)+829</f>
        <v>891</v>
      </c>
      <c r="AG329" s="52">
        <f>SUM(AG2:AG328)</f>
        <v>71363</v>
      </c>
      <c r="AH329" s="53">
        <f>SUM(AH2:AH328)+829</f>
        <v>1012</v>
      </c>
      <c r="AI329" s="52">
        <f>SUM(AI2:AI328)</f>
        <v>70351</v>
      </c>
      <c r="AJ329" s="53">
        <f>SUM(AJ2:AJ328)+829</f>
        <v>1243</v>
      </c>
      <c r="AK329" s="52">
        <f>SUM(AK2:AK328)</f>
        <v>69108</v>
      </c>
      <c r="AL329" s="53">
        <f>SUM(AL2:AL328)+829</f>
        <v>1426</v>
      </c>
      <c r="AM329" s="52">
        <f>SUM(AM2:AM328)</f>
        <v>67682</v>
      </c>
      <c r="AN329" s="53">
        <f>SUM(AN2:AN328)+829</f>
        <v>1219</v>
      </c>
      <c r="AO329" s="52">
        <f>SUM(AO2:AO328)</f>
        <v>66463</v>
      </c>
      <c r="AP329" s="53">
        <f>SUM(AP2:AP328)+829</f>
        <v>1182</v>
      </c>
      <c r="AQ329" s="52">
        <f>SUM(AQ2:AQ328)</f>
        <v>65280</v>
      </c>
      <c r="AR329" s="53">
        <f>SUM(AR2:AR328)+829</f>
        <v>1139</v>
      </c>
      <c r="AS329" s="52">
        <f>SUM(AS2:AS328)</f>
        <v>64134</v>
      </c>
      <c r="AT329" s="53">
        <f>SUM(AT2:AT328)+829</f>
        <v>1342</v>
      </c>
      <c r="AU329" s="52">
        <f>SUM(AU2:AU328)</f>
        <v>62782</v>
      </c>
      <c r="AV329" s="53">
        <f>SUM(AV2:AV328)+829</f>
        <v>1004</v>
      </c>
      <c r="AW329" s="52">
        <f>SUM(AW2:AW328)</f>
        <v>61774</v>
      </c>
      <c r="AX329" s="53">
        <f>SUM(AX2:AX328)+829</f>
        <v>1076</v>
      </c>
      <c r="AY329" s="52">
        <f>SUM(AY2:AY328)</f>
        <v>60693</v>
      </c>
      <c r="AZ329" s="53">
        <f>SUM(AZ2:AZ328)+829</f>
        <v>1294</v>
      </c>
      <c r="BA329" s="52">
        <f>SUM(BA2:BA328)</f>
        <v>59399</v>
      </c>
      <c r="BB329" s="53">
        <f>SUM(BB2:BB328)+829</f>
        <v>1268</v>
      </c>
      <c r="BC329" s="52">
        <f>SUM(BC2:BC328)</f>
        <v>58131</v>
      </c>
      <c r="BD329" s="53">
        <f>SUM(BD2:BD328)+829</f>
        <v>927</v>
      </c>
      <c r="BE329" s="52">
        <f>SUM(BE2:BE328)</f>
        <v>57204</v>
      </c>
      <c r="BF329" s="53">
        <f>SUM(BF2:BF328)+829</f>
        <v>1017</v>
      </c>
      <c r="BG329" s="52">
        <f t="shared" ref="BG329:BT329" si="388">SUM(BG2:BG328)</f>
        <v>57016</v>
      </c>
      <c r="BH329" s="53">
        <f t="shared" si="388"/>
        <v>1300</v>
      </c>
      <c r="BI329" s="52">
        <f t="shared" si="388"/>
        <v>55714</v>
      </c>
      <c r="BJ329" s="53">
        <f t="shared" si="388"/>
        <v>1296</v>
      </c>
      <c r="BK329" s="52">
        <f t="shared" si="388"/>
        <v>54418</v>
      </c>
      <c r="BL329" s="53">
        <f t="shared" si="388"/>
        <v>855</v>
      </c>
      <c r="BM329" s="52">
        <f t="shared" si="388"/>
        <v>53563</v>
      </c>
      <c r="BN329" s="53">
        <f t="shared" si="388"/>
        <v>1045</v>
      </c>
      <c r="BO329" s="52">
        <f t="shared" si="388"/>
        <v>52518</v>
      </c>
      <c r="BP329" s="53">
        <f t="shared" si="388"/>
        <v>1569</v>
      </c>
      <c r="BQ329" s="52">
        <f t="shared" si="388"/>
        <v>50949</v>
      </c>
      <c r="BR329" s="53">
        <f t="shared" si="388"/>
        <v>1436</v>
      </c>
      <c r="BS329" s="52">
        <f t="shared" si="388"/>
        <v>49513</v>
      </c>
      <c r="BT329" s="53">
        <f t="shared" si="388"/>
        <v>1276</v>
      </c>
      <c r="BU329" s="52">
        <f t="shared" ref="BU329:CA329" si="389">SUM(BU2:BU328)</f>
        <v>48237</v>
      </c>
      <c r="BV329" s="40">
        <f t="shared" si="389"/>
        <v>461</v>
      </c>
      <c r="BW329" s="7">
        <f t="shared" si="389"/>
        <v>47008</v>
      </c>
      <c r="BX329" s="3">
        <f t="shared" si="389"/>
        <v>48770</v>
      </c>
      <c r="BY329" s="39">
        <f t="shared" si="389"/>
        <v>47011</v>
      </c>
      <c r="BZ329" s="7">
        <f t="shared" si="389"/>
        <v>101</v>
      </c>
      <c r="CA329" s="5">
        <f t="shared" si="389"/>
        <v>1851</v>
      </c>
      <c r="CB329" s="2"/>
      <c r="CC329" s="5" t="s">
        <v>750</v>
      </c>
      <c r="CD329" s="6"/>
      <c r="CE329" s="6"/>
      <c r="CF329" s="6"/>
    </row>
    <row r="330" spans="1:84">
      <c r="BH330" s="1"/>
      <c r="BI330" s="1"/>
      <c r="BJ330" s="1"/>
      <c r="BK330" s="1"/>
      <c r="BL330" s="1"/>
      <c r="BM330" s="1"/>
      <c r="BX330" s="3"/>
      <c r="BY330" s="3"/>
      <c r="BZ330" s="8" t="s">
        <v>753</v>
      </c>
      <c r="CA330" s="9"/>
      <c r="CB330" s="2"/>
      <c r="CC330" s="2"/>
    </row>
    <row r="331" spans="1:84">
      <c r="B331" s="50" t="s">
        <v>49</v>
      </c>
      <c r="C331" s="50"/>
      <c r="D331" s="50"/>
      <c r="E331" s="50"/>
      <c r="F331" s="50"/>
      <c r="H331" s="50"/>
      <c r="I331" s="50"/>
      <c r="K331" s="266">
        <v>99748</v>
      </c>
      <c r="M331" s="266">
        <v>98691</v>
      </c>
      <c r="O331" s="266">
        <v>97561</v>
      </c>
      <c r="Q331" s="266">
        <v>96542</v>
      </c>
      <c r="S331" s="266">
        <v>95013</v>
      </c>
      <c r="U331" s="266">
        <v>93650</v>
      </c>
      <c r="W331" s="266">
        <v>92423</v>
      </c>
      <c r="Y331" s="99">
        <v>91381</v>
      </c>
      <c r="AA331" s="99">
        <v>89972</v>
      </c>
      <c r="AC331" s="99">
        <v>88653</v>
      </c>
      <c r="AE331" s="99">
        <v>87365</v>
      </c>
      <c r="AG331" s="99">
        <v>86371</v>
      </c>
      <c r="AI331" s="99">
        <v>85066</v>
      </c>
      <c r="AK331" s="99">
        <v>83565</v>
      </c>
      <c r="AM331" s="99">
        <v>81858</v>
      </c>
      <c r="AO331" s="99">
        <v>80372</v>
      </c>
      <c r="AQ331" s="99">
        <v>78958</v>
      </c>
      <c r="AS331" s="39">
        <v>77557</v>
      </c>
      <c r="AU331" s="39">
        <v>75825</v>
      </c>
      <c r="AW331" s="39">
        <v>74558</v>
      </c>
      <c r="AY331" s="39">
        <v>73214</v>
      </c>
      <c r="BA331" s="39">
        <v>71575</v>
      </c>
      <c r="BC331" s="39">
        <v>70071</v>
      </c>
      <c r="BE331" s="39">
        <v>68889</v>
      </c>
      <c r="BG331" s="39">
        <v>67711</v>
      </c>
      <c r="BH331" s="1"/>
      <c r="BI331" s="39">
        <v>66089</v>
      </c>
      <c r="BJ331" s="1"/>
      <c r="BK331" s="39">
        <v>64465</v>
      </c>
      <c r="BL331" s="1"/>
      <c r="BM331" s="39">
        <v>63320</v>
      </c>
      <c r="BO331" s="39">
        <v>62133</v>
      </c>
      <c r="BQ331" s="39">
        <v>60317</v>
      </c>
      <c r="BS331" s="39">
        <v>58527</v>
      </c>
      <c r="BX331" s="3"/>
      <c r="BY331" s="3"/>
      <c r="BZ331" s="3"/>
      <c r="CA331" s="2"/>
      <c r="CB331" s="2"/>
      <c r="CC331" s="2"/>
    </row>
    <row r="332" spans="1:84">
      <c r="BH332" s="1"/>
      <c r="BI332" s="1"/>
      <c r="BJ332" s="1"/>
      <c r="BK332" s="1"/>
      <c r="BL332" s="1"/>
      <c r="BM332" s="1"/>
      <c r="BX332" s="3"/>
      <c r="BY332" s="3"/>
      <c r="BZ332" s="3"/>
      <c r="CA332" s="2"/>
      <c r="CB332" s="2"/>
      <c r="CC332" s="2"/>
    </row>
    <row r="333" spans="1:84">
      <c r="B333" s="10" t="s">
        <v>58</v>
      </c>
      <c r="C333" s="10"/>
      <c r="D333" s="10"/>
      <c r="E333" s="10"/>
      <c r="F333" s="10"/>
      <c r="H333" s="10"/>
      <c r="I333" s="10"/>
      <c r="J333" s="48"/>
      <c r="K333" s="49">
        <f>SUM(K331-K329)</f>
        <v>17212</v>
      </c>
      <c r="L333" s="48"/>
      <c r="M333" s="49">
        <f>SUM(M331-M329)</f>
        <v>17038</v>
      </c>
      <c r="N333" s="48"/>
      <c r="O333" s="49">
        <f>SUM(O331-O329)</f>
        <v>16865</v>
      </c>
      <c r="P333" s="48"/>
      <c r="Q333" s="49">
        <f>SUM(Q331-Q329)</f>
        <v>16710</v>
      </c>
      <c r="R333" s="48"/>
      <c r="S333" s="49">
        <f>SUM(S331-S329)</f>
        <v>16416</v>
      </c>
      <c r="T333" s="48"/>
      <c r="U333" s="49">
        <f>SUM(U331-U329)</f>
        <v>16168</v>
      </c>
      <c r="V333" s="48"/>
      <c r="W333" s="49">
        <f>SUM(W331-W329)</f>
        <v>15956</v>
      </c>
      <c r="X333" s="48"/>
      <c r="Y333" s="49">
        <f>SUM(Y331-Y329)</f>
        <v>15764</v>
      </c>
      <c r="Z333" s="48"/>
      <c r="AA333" s="49">
        <f>SUM(AA331-AA329)</f>
        <v>15518</v>
      </c>
      <c r="AB333" s="48"/>
      <c r="AC333" s="49">
        <f>SUM(AC331-AC329)</f>
        <v>15282</v>
      </c>
      <c r="AD333" s="48"/>
      <c r="AE333" s="49">
        <f>SUM(AE331-AE329)</f>
        <v>15111</v>
      </c>
      <c r="AF333" s="48"/>
      <c r="AG333" s="49">
        <f>SUM(AG331-AG329)</f>
        <v>15008</v>
      </c>
      <c r="AH333" s="48"/>
      <c r="AI333" s="49">
        <f>SUM(AI331-AI329)</f>
        <v>14715</v>
      </c>
      <c r="AJ333" s="48"/>
      <c r="AK333" s="49">
        <f>SUM(AK331-AK329)</f>
        <v>14457</v>
      </c>
      <c r="AL333" s="48"/>
      <c r="AM333" s="49">
        <f>SUM(AM331-AM329)</f>
        <v>14176</v>
      </c>
      <c r="AN333" s="48"/>
      <c r="AO333" s="49">
        <f>SUM(AO331-AO329)</f>
        <v>13909</v>
      </c>
      <c r="AP333" s="48"/>
      <c r="AQ333" s="49">
        <f>SUM(AQ331-AQ329)</f>
        <v>13678</v>
      </c>
      <c r="AR333" s="48"/>
      <c r="AS333" s="49">
        <f>SUM(AS331-AS329)</f>
        <v>13423</v>
      </c>
      <c r="AT333" s="48"/>
      <c r="AU333" s="49">
        <f>SUM(AU331-AU329)</f>
        <v>13043</v>
      </c>
      <c r="AV333" s="48"/>
      <c r="AW333" s="49">
        <f>SUM(AW331-AW329)</f>
        <v>12784</v>
      </c>
      <c r="AX333" s="48"/>
      <c r="AY333" s="49">
        <f>SUM(AY331-AY329)</f>
        <v>12521</v>
      </c>
      <c r="AZ333" s="48"/>
      <c r="BA333" s="49">
        <f>SUM(BA331-BA329)</f>
        <v>12176</v>
      </c>
      <c r="BB333" s="48"/>
      <c r="BC333" s="49">
        <f>SUM(BC331-BC329)</f>
        <v>11940</v>
      </c>
      <c r="BD333" s="48"/>
      <c r="BE333" s="49">
        <f>SUM(BE331-BE329)</f>
        <v>11685</v>
      </c>
      <c r="BF333" s="48"/>
      <c r="BG333" s="49">
        <f>SUM(BG331-BG329)</f>
        <v>10695</v>
      </c>
      <c r="BH333" s="48"/>
      <c r="BI333" s="49">
        <f>SUM(BI331-BI329)</f>
        <v>10375</v>
      </c>
      <c r="BJ333" s="48"/>
      <c r="BK333" s="49">
        <f>SUM(BK331-BK329)</f>
        <v>10047</v>
      </c>
      <c r="BL333" s="48"/>
      <c r="BM333" s="49">
        <f>SUM(BM331-BM329)</f>
        <v>9757</v>
      </c>
      <c r="BN333" s="48"/>
      <c r="BO333" s="49">
        <f>SUM(BO331-BO329)</f>
        <v>9615</v>
      </c>
      <c r="BP333" s="48"/>
      <c r="BQ333" s="49">
        <f>SUM(BQ331-BQ329)</f>
        <v>9368</v>
      </c>
      <c r="BR333" s="48"/>
      <c r="BS333" s="49">
        <f>SUM(BS331-BS329)</f>
        <v>9014</v>
      </c>
      <c r="BT333" s="49"/>
      <c r="BX333" s="3"/>
      <c r="BY333" s="3"/>
      <c r="BZ333" s="3"/>
      <c r="CA333" s="2"/>
      <c r="CB333" s="2"/>
      <c r="CC333" s="2"/>
    </row>
    <row r="334" spans="1:84">
      <c r="J334" s="19"/>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7"/>
      <c r="BX334" s="3"/>
      <c r="BY334" s="3"/>
      <c r="BZ334" s="3"/>
      <c r="CA334" s="2"/>
      <c r="CB334" s="2"/>
      <c r="CC334" s="2"/>
    </row>
    <row r="335" spans="1:84" s="3" customFormat="1">
      <c r="B335" s="231" t="s">
        <v>1366</v>
      </c>
      <c r="C335" s="231"/>
      <c r="D335" s="231"/>
      <c r="E335" s="231"/>
      <c r="F335" s="231"/>
      <c r="G335" s="232"/>
      <c r="H335" s="231"/>
      <c r="J335" s="118"/>
      <c r="K335" s="118">
        <v>4831</v>
      </c>
      <c r="L335" s="118"/>
      <c r="M335" s="118">
        <v>4730</v>
      </c>
      <c r="N335" s="118"/>
      <c r="O335" s="118">
        <v>4643</v>
      </c>
      <c r="P335" s="118"/>
      <c r="Q335" s="118">
        <v>4531</v>
      </c>
      <c r="R335" s="118"/>
      <c r="S335" s="118">
        <v>4388</v>
      </c>
      <c r="T335" s="118"/>
      <c r="U335" s="118">
        <v>4279</v>
      </c>
      <c r="V335" s="118"/>
      <c r="W335" s="118">
        <v>4190</v>
      </c>
      <c r="X335" s="118"/>
      <c r="Y335" s="118">
        <v>4082</v>
      </c>
      <c r="Z335" s="118"/>
      <c r="AA335" s="118">
        <v>3946</v>
      </c>
      <c r="AB335" s="118"/>
      <c r="AC335" s="118">
        <v>3757</v>
      </c>
      <c r="AD335" s="118"/>
      <c r="AE335" s="118">
        <v>3743</v>
      </c>
      <c r="AF335" s="118"/>
      <c r="AG335" s="118">
        <v>3706</v>
      </c>
      <c r="AH335" s="118"/>
      <c r="AI335" s="118">
        <v>3525</v>
      </c>
      <c r="AJ335" s="118"/>
      <c r="AK335" s="118">
        <f>144*25</f>
        <v>3600</v>
      </c>
      <c r="AL335" s="118"/>
      <c r="AM335" s="118"/>
      <c r="AN335" s="118"/>
      <c r="AO335" s="118"/>
      <c r="AP335" s="118"/>
      <c r="AQ335" s="118"/>
      <c r="AR335" s="118"/>
      <c r="AS335" s="118"/>
      <c r="AT335" s="118"/>
      <c r="AU335" s="118"/>
      <c r="AV335" s="118"/>
      <c r="AW335" s="118"/>
      <c r="AX335" s="118"/>
      <c r="AY335" s="118"/>
      <c r="AZ335" s="118"/>
      <c r="BA335" s="118">
        <v>12835</v>
      </c>
      <c r="BB335" s="118"/>
      <c r="BC335" s="118">
        <v>12453</v>
      </c>
      <c r="BD335" s="118"/>
      <c r="BE335" s="62">
        <v>11799</v>
      </c>
      <c r="BF335" s="118"/>
      <c r="BG335" s="62">
        <v>12837</v>
      </c>
      <c r="BH335" s="233">
        <f>BG335*29.95</f>
        <v>384468.14999999997</v>
      </c>
      <c r="BI335" s="118"/>
      <c r="BJ335" s="118"/>
      <c r="BK335" s="118"/>
      <c r="BL335" s="118"/>
      <c r="BM335" s="118"/>
      <c r="BN335" s="118"/>
      <c r="BO335" s="118"/>
      <c r="BP335" s="118"/>
      <c r="BQ335" s="118"/>
      <c r="BR335" s="118"/>
      <c r="BS335" s="118"/>
      <c r="BT335" s="118"/>
    </row>
    <row r="336" spans="1:84">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19" t="s">
        <v>90</v>
      </c>
      <c r="BB336" s="36"/>
      <c r="BC336" s="36"/>
      <c r="BD336" s="36"/>
      <c r="BE336" s="36"/>
      <c r="BF336" s="36"/>
      <c r="BG336" s="36"/>
      <c r="BH336" s="36"/>
      <c r="BI336" s="36"/>
      <c r="BJ336" s="36"/>
      <c r="BK336" s="36"/>
      <c r="BL336" s="36"/>
      <c r="BM336" s="36"/>
      <c r="BN336" s="36"/>
      <c r="BO336" s="36"/>
      <c r="BP336" s="36"/>
      <c r="BT336" s="3"/>
      <c r="BU336" s="3"/>
      <c r="BV336" s="3"/>
      <c r="BW336" s="2"/>
      <c r="BX336" s="2"/>
      <c r="BY336" s="2"/>
    </row>
    <row r="337" spans="3:77">
      <c r="J337" s="19"/>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36"/>
      <c r="BT337" s="3"/>
      <c r="BU337" s="3"/>
      <c r="BV337" s="3"/>
      <c r="BW337" s="2"/>
      <c r="BX337" s="2"/>
      <c r="BY337" s="2"/>
    </row>
    <row r="338" spans="3:77">
      <c r="C338" s="29" t="s">
        <v>73</v>
      </c>
      <c r="D338" s="115"/>
      <c r="E338" s="115"/>
      <c r="F338" s="115"/>
      <c r="G338" s="162"/>
      <c r="H338" s="115"/>
      <c r="I338" s="14"/>
      <c r="J338" s="67"/>
      <c r="K338" s="67"/>
      <c r="L338" s="67"/>
      <c r="M338" s="67"/>
      <c r="N338" s="67"/>
      <c r="O338" s="67"/>
      <c r="P338" s="67"/>
      <c r="Q338" s="67"/>
      <c r="R338" s="67"/>
      <c r="S338" s="67"/>
      <c r="T338" s="67"/>
      <c r="U338" s="67"/>
      <c r="V338" s="68"/>
      <c r="W338" s="36"/>
      <c r="X338" s="36"/>
      <c r="Y338" s="36"/>
      <c r="Z338" s="36"/>
      <c r="AA338" s="36"/>
      <c r="AB338" s="36"/>
      <c r="AC338" s="36"/>
      <c r="AD338" s="36"/>
      <c r="AE338" s="36"/>
      <c r="AF338" s="36"/>
      <c r="AG338" s="36"/>
      <c r="AH338" s="64"/>
      <c r="AI338" s="64"/>
      <c r="AJ338" s="64"/>
      <c r="AK338" s="64"/>
      <c r="AL338" s="64"/>
      <c r="AM338" s="72"/>
      <c r="AN338" s="72"/>
      <c r="AO338" s="72"/>
      <c r="AP338" s="36"/>
      <c r="AQ338" s="36"/>
      <c r="AR338" s="36"/>
      <c r="AS338" s="36"/>
      <c r="AT338" s="36"/>
      <c r="AU338" s="36"/>
      <c r="AV338" s="36"/>
      <c r="AW338" s="36"/>
      <c r="AX338" s="36"/>
      <c r="AY338" s="36"/>
      <c r="AZ338" s="36"/>
      <c r="BA338" s="36"/>
      <c r="BB338" s="36"/>
      <c r="BC338" s="36"/>
      <c r="BD338" s="36"/>
      <c r="BE338" s="11"/>
      <c r="BF338" s="32"/>
      <c r="BG338" s="12"/>
      <c r="BH338" s="12"/>
      <c r="BI338" s="12"/>
      <c r="BJ338" s="13"/>
      <c r="BK338" s="13"/>
      <c r="BL338" s="13"/>
      <c r="BM338" s="14"/>
      <c r="BN338" s="14"/>
      <c r="BO338" s="15"/>
    </row>
    <row r="339" spans="3:77">
      <c r="C339" s="16"/>
      <c r="D339" s="120"/>
      <c r="E339" s="120"/>
      <c r="F339" s="120"/>
      <c r="G339" s="64"/>
      <c r="H339" s="120"/>
      <c r="I339" s="19"/>
      <c r="J339" s="36"/>
      <c r="K339" s="36"/>
      <c r="L339" s="36"/>
      <c r="M339" s="36"/>
      <c r="N339" s="36"/>
      <c r="O339" s="36"/>
      <c r="P339" s="36"/>
      <c r="Q339" s="36"/>
      <c r="R339" s="36"/>
      <c r="S339" s="36"/>
      <c r="T339" s="36"/>
      <c r="U339" s="36"/>
      <c r="V339" s="69"/>
      <c r="W339" s="36"/>
      <c r="X339" s="36"/>
      <c r="Y339" s="36"/>
      <c r="Z339" s="36"/>
      <c r="AA339" s="36"/>
      <c r="AB339" s="36"/>
      <c r="AC339" s="36"/>
      <c r="AD339" s="36"/>
      <c r="AE339" s="36"/>
      <c r="AF339" s="36"/>
      <c r="AG339" s="36"/>
      <c r="AH339" s="10"/>
      <c r="AI339" s="10"/>
      <c r="AJ339" s="10"/>
      <c r="AK339" s="10"/>
      <c r="AL339" s="10"/>
      <c r="AM339" s="72"/>
      <c r="AN339" s="72"/>
      <c r="AO339" s="72"/>
      <c r="AP339" s="36"/>
      <c r="AQ339" s="36"/>
      <c r="AR339" s="36"/>
      <c r="AS339" s="36"/>
      <c r="AT339" s="36"/>
      <c r="AU339" s="36"/>
      <c r="AV339" s="36"/>
      <c r="AW339" s="36"/>
      <c r="AX339" s="36"/>
      <c r="AY339" s="36"/>
      <c r="AZ339" s="36"/>
      <c r="BA339" s="36"/>
      <c r="BB339" s="36"/>
      <c r="BC339" s="36"/>
      <c r="BD339" s="36"/>
      <c r="BE339" s="16" t="s">
        <v>322</v>
      </c>
      <c r="BF339" s="17"/>
      <c r="BG339" s="17">
        <v>48036</v>
      </c>
      <c r="BH339" s="17"/>
      <c r="BI339" s="17"/>
      <c r="BJ339" s="21" t="s">
        <v>751</v>
      </c>
      <c r="BK339" s="21"/>
      <c r="BL339" s="21"/>
      <c r="BM339" s="22"/>
      <c r="BN339" s="22"/>
      <c r="BO339" s="23"/>
    </row>
    <row r="340" spans="3:77">
      <c r="C340" s="16" t="s">
        <v>96</v>
      </c>
      <c r="D340" s="296" t="s">
        <v>740</v>
      </c>
      <c r="E340" s="296"/>
      <c r="F340" s="296"/>
      <c r="G340" s="64"/>
      <c r="H340" s="120" t="s">
        <v>1006</v>
      </c>
      <c r="I340" s="19">
        <v>1</v>
      </c>
      <c r="J340" s="184" t="s">
        <v>93</v>
      </c>
      <c r="K340" s="184"/>
      <c r="L340" s="184"/>
      <c r="M340" s="184"/>
      <c r="N340" s="184"/>
      <c r="O340" s="184"/>
      <c r="P340" s="184"/>
      <c r="Q340" s="184"/>
      <c r="R340" s="184"/>
      <c r="S340" s="184"/>
      <c r="T340" s="184"/>
      <c r="U340" s="19"/>
      <c r="V340" s="20"/>
      <c r="W340" s="19"/>
      <c r="X340"/>
      <c r="Y340" s="19"/>
      <c r="Z340" s="19"/>
      <c r="AA340" s="19"/>
      <c r="AB340" s="19"/>
      <c r="AC340" s="19"/>
      <c r="AD340" s="19"/>
      <c r="AE340" s="19"/>
      <c r="AF340" s="19"/>
      <c r="AG340" s="36"/>
      <c r="AH340" s="10"/>
      <c r="AI340" s="10"/>
      <c r="AJ340" s="10"/>
      <c r="AK340" s="10"/>
      <c r="AL340" s="10"/>
      <c r="AM340" s="10"/>
      <c r="AN340" s="10"/>
      <c r="AO340" s="10"/>
      <c r="AP340" s="36"/>
      <c r="AQ340" s="36"/>
      <c r="AR340" s="36"/>
      <c r="AS340" s="36"/>
      <c r="AT340" s="36"/>
      <c r="AU340" s="36"/>
      <c r="AV340" s="36"/>
      <c r="AW340" s="36"/>
      <c r="AX340" s="36"/>
      <c r="AY340" s="36"/>
      <c r="AZ340" s="36"/>
      <c r="BA340" s="36"/>
      <c r="BB340" s="36"/>
      <c r="BC340" s="36"/>
      <c r="BD340" s="36"/>
      <c r="BE340" s="16" t="s">
        <v>323</v>
      </c>
      <c r="BF340" s="19"/>
      <c r="BG340" s="17">
        <v>734</v>
      </c>
      <c r="BH340" s="17"/>
      <c r="BI340" s="17"/>
      <c r="BJ340" s="21" t="s">
        <v>751</v>
      </c>
      <c r="BK340" s="21"/>
      <c r="BL340" s="21"/>
      <c r="BM340" s="22"/>
      <c r="BN340" s="22"/>
      <c r="BO340" s="23"/>
    </row>
    <row r="341" spans="3:77">
      <c r="C341" s="16" t="s">
        <v>96</v>
      </c>
      <c r="D341" s="296" t="s">
        <v>740</v>
      </c>
      <c r="E341" s="296"/>
      <c r="F341" s="296"/>
      <c r="G341" s="64"/>
      <c r="H341" s="120" t="s">
        <v>1007</v>
      </c>
      <c r="I341" s="19">
        <v>1</v>
      </c>
      <c r="J341" s="184" t="s">
        <v>94</v>
      </c>
      <c r="K341" s="184"/>
      <c r="L341" s="184"/>
      <c r="M341" s="184"/>
      <c r="N341" s="184"/>
      <c r="O341" s="184"/>
      <c r="P341" s="184"/>
      <c r="Q341" s="184"/>
      <c r="R341" s="184"/>
      <c r="S341" s="184"/>
      <c r="T341" s="184"/>
      <c r="U341" s="19"/>
      <c r="V341" s="20"/>
      <c r="W341" s="19"/>
      <c r="X341"/>
      <c r="Y341" s="19"/>
      <c r="Z341" s="19"/>
      <c r="AA341" s="19"/>
      <c r="AB341" s="19"/>
      <c r="AC341" s="19"/>
      <c r="AD341" s="19"/>
      <c r="AE341" s="19"/>
      <c r="AF341" s="19"/>
      <c r="AG341" s="36"/>
      <c r="AH341" s="10"/>
      <c r="AI341" s="10"/>
      <c r="AJ341" s="10"/>
      <c r="AK341" s="10"/>
      <c r="AL341" s="10"/>
      <c r="AM341" s="10"/>
      <c r="AN341" s="10"/>
      <c r="AO341" s="10"/>
      <c r="AP341" s="36"/>
      <c r="AQ341" s="36"/>
      <c r="AR341" s="36"/>
      <c r="AS341" s="36"/>
      <c r="AT341" s="36"/>
      <c r="AU341" s="36"/>
      <c r="AV341" s="36"/>
      <c r="AW341" s="36"/>
      <c r="AX341" s="36"/>
      <c r="AY341" s="36"/>
      <c r="AZ341" s="36"/>
      <c r="BA341" s="36"/>
      <c r="BB341" s="36"/>
      <c r="BC341" s="36"/>
      <c r="BD341" s="36"/>
      <c r="BE341" s="24" t="s">
        <v>326</v>
      </c>
      <c r="BF341" s="36"/>
      <c r="BG341" s="17"/>
      <c r="BH341" s="17"/>
      <c r="BI341" s="17"/>
      <c r="BJ341" s="18">
        <f>CA329-BG340-BZ329</f>
        <v>1016</v>
      </c>
      <c r="BK341" s="18"/>
      <c r="BL341" s="18"/>
      <c r="BM341" s="19"/>
      <c r="BN341" s="19"/>
      <c r="BO341" s="20"/>
    </row>
    <row r="342" spans="3:77">
      <c r="C342" s="117" t="s">
        <v>96</v>
      </c>
      <c r="D342" s="159">
        <v>42160</v>
      </c>
      <c r="E342" s="141"/>
      <c r="F342" s="158">
        <f>$B$1-D342</f>
        <v>1122</v>
      </c>
      <c r="G342" s="64"/>
      <c r="H342" s="120" t="s">
        <v>1006</v>
      </c>
      <c r="I342" s="120">
        <v>1</v>
      </c>
      <c r="J342" s="184" t="s">
        <v>1139</v>
      </c>
      <c r="K342" s="184"/>
      <c r="L342" s="184"/>
      <c r="M342" s="184"/>
      <c r="N342" s="184"/>
      <c r="O342" s="184"/>
      <c r="P342" s="184"/>
      <c r="Q342" s="184"/>
      <c r="R342" s="184"/>
      <c r="S342" s="184" t="s">
        <v>1140</v>
      </c>
      <c r="T342" s="184" t="s">
        <v>1237</v>
      </c>
      <c r="U342" s="120"/>
      <c r="V342" s="121"/>
      <c r="W342" s="120"/>
      <c r="X342"/>
      <c r="Y342" s="120"/>
      <c r="Z342" s="120"/>
      <c r="AA342" s="120"/>
      <c r="AB342" s="120"/>
      <c r="AC342" s="120"/>
      <c r="AD342" s="120"/>
      <c r="AE342" s="120"/>
      <c r="AF342" s="19"/>
      <c r="AG342" s="19"/>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16" t="s">
        <v>768</v>
      </c>
      <c r="BF342" s="36"/>
      <c r="BG342" s="17"/>
      <c r="BH342" s="17"/>
      <c r="BI342" s="17"/>
      <c r="BJ342" s="18"/>
      <c r="BK342" s="18"/>
      <c r="BL342" s="18"/>
      <c r="BM342" s="19"/>
      <c r="BN342" s="19"/>
      <c r="BO342" s="20"/>
    </row>
    <row r="343" spans="3:77">
      <c r="C343" s="117" t="s">
        <v>96</v>
      </c>
      <c r="D343" s="159">
        <v>42304</v>
      </c>
      <c r="E343" s="141"/>
      <c r="F343" s="158">
        <f>$B$1-D343</f>
        <v>978</v>
      </c>
      <c r="G343" s="64"/>
      <c r="H343" s="64" t="s">
        <v>1006</v>
      </c>
      <c r="I343" s="64">
        <v>1</v>
      </c>
      <c r="J343" s="177" t="s">
        <v>1206</v>
      </c>
      <c r="K343" s="177"/>
      <c r="L343" s="177"/>
      <c r="M343" s="177"/>
      <c r="N343" s="177"/>
      <c r="O343" s="177"/>
      <c r="P343" s="177"/>
      <c r="Q343" s="177"/>
      <c r="R343" s="177"/>
      <c r="S343" s="177"/>
      <c r="T343" s="177"/>
      <c r="U343" s="65"/>
      <c r="V343" s="137"/>
      <c r="W343" s="120"/>
      <c r="X343"/>
      <c r="Y343" s="120"/>
      <c r="Z343" s="120"/>
      <c r="AA343" s="120"/>
      <c r="AB343" s="120"/>
      <c r="AC343" s="120"/>
      <c r="AD343" s="120"/>
      <c r="AE343" s="19"/>
      <c r="AF343" s="19"/>
      <c r="AG343" s="19"/>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24"/>
      <c r="BF343" s="36"/>
      <c r="BG343" s="17"/>
      <c r="BH343" s="17"/>
      <c r="BI343" s="17"/>
      <c r="BJ343" s="18"/>
      <c r="BK343" s="18"/>
      <c r="BL343" s="18"/>
      <c r="BM343" s="19"/>
      <c r="BN343" s="19"/>
      <c r="BO343" s="20"/>
    </row>
    <row r="344" spans="3:77">
      <c r="C344" s="16" t="s">
        <v>96</v>
      </c>
      <c r="D344" s="296" t="s">
        <v>740</v>
      </c>
      <c r="E344" s="296"/>
      <c r="F344" s="296"/>
      <c r="G344" s="64"/>
      <c r="H344" s="64" t="s">
        <v>1006</v>
      </c>
      <c r="I344" s="19">
        <v>1</v>
      </c>
      <c r="J344" s="184" t="s">
        <v>973</v>
      </c>
      <c r="K344" s="184"/>
      <c r="L344" s="184"/>
      <c r="M344" s="184"/>
      <c r="N344" s="184"/>
      <c r="O344" s="184"/>
      <c r="P344" s="184"/>
      <c r="Q344" s="184"/>
      <c r="R344" s="184"/>
      <c r="S344" s="184"/>
      <c r="T344" s="184"/>
      <c r="U344" s="19"/>
      <c r="V344" s="20"/>
      <c r="W344" s="19"/>
      <c r="X344"/>
      <c r="Y344" s="19"/>
      <c r="Z344" s="19"/>
      <c r="AA344" s="19"/>
      <c r="AB344" s="19"/>
      <c r="AC344" s="19"/>
      <c r="AD344" s="19"/>
      <c r="AE344" s="120"/>
      <c r="AF344" s="64"/>
      <c r="AG344" s="19"/>
      <c r="AH344" s="19"/>
      <c r="AI344" s="19"/>
      <c r="AJ344" s="19"/>
      <c r="AK344" s="19"/>
      <c r="AL344" s="19"/>
      <c r="AM344" s="19"/>
      <c r="AN344" s="19"/>
      <c r="AO344" s="19"/>
      <c r="AP344" s="36"/>
      <c r="AQ344" s="36"/>
      <c r="AR344" s="36"/>
      <c r="AS344" s="36"/>
      <c r="AT344" s="36"/>
      <c r="AU344" s="36"/>
      <c r="AV344" s="36"/>
      <c r="AW344" s="36"/>
      <c r="AX344" s="36"/>
      <c r="AY344" s="36"/>
      <c r="AZ344" s="36"/>
      <c r="BA344" s="36"/>
      <c r="BB344" s="36"/>
      <c r="BC344" s="36"/>
      <c r="BD344" s="36"/>
      <c r="BE344" s="24"/>
      <c r="BF344" s="36"/>
      <c r="BG344" s="17"/>
      <c r="BH344" s="17"/>
      <c r="BI344" s="17"/>
      <c r="BJ344" s="18"/>
      <c r="BK344" s="18"/>
      <c r="BL344" s="18"/>
      <c r="BM344" s="19"/>
      <c r="BN344" s="19"/>
      <c r="BO344" s="20"/>
    </row>
    <row r="345" spans="3:77">
      <c r="C345" s="16" t="s">
        <v>96</v>
      </c>
      <c r="D345" s="302" t="s">
        <v>740</v>
      </c>
      <c r="E345" s="166">
        <v>43069</v>
      </c>
      <c r="F345" s="302"/>
      <c r="G345" s="64"/>
      <c r="H345" s="120" t="s">
        <v>1007</v>
      </c>
      <c r="I345" s="19">
        <v>0</v>
      </c>
      <c r="J345" s="225" t="s">
        <v>95</v>
      </c>
      <c r="K345" s="225"/>
      <c r="L345" s="225"/>
      <c r="M345" s="184"/>
      <c r="N345" s="184"/>
      <c r="O345" s="184"/>
      <c r="P345" s="184"/>
      <c r="Q345" s="184"/>
      <c r="R345" s="184"/>
      <c r="S345" s="184"/>
      <c r="T345" s="184"/>
      <c r="U345" s="19"/>
      <c r="V345" s="20"/>
      <c r="W345" s="19"/>
      <c r="X345"/>
      <c r="Y345" s="19"/>
      <c r="Z345" s="19"/>
      <c r="AA345" s="19"/>
      <c r="AB345" s="19"/>
      <c r="AC345" s="19"/>
      <c r="AD345" s="19"/>
      <c r="AE345" s="19"/>
      <c r="AF345" s="64"/>
      <c r="AG345" s="37"/>
      <c r="AH345" s="36"/>
      <c r="AI345" s="36"/>
      <c r="AJ345" s="36"/>
      <c r="AK345" s="36"/>
      <c r="AL345" s="36"/>
      <c r="AM345" s="36"/>
      <c r="AN345" s="36"/>
      <c r="AO345" s="36"/>
      <c r="AP345" s="19"/>
      <c r="AQ345" s="19"/>
      <c r="AR345" s="19"/>
      <c r="AS345" s="19"/>
      <c r="AT345" s="19"/>
      <c r="AU345" s="19"/>
      <c r="AV345" s="19"/>
      <c r="AW345" s="19"/>
      <c r="AX345" s="19"/>
      <c r="AY345" s="19"/>
      <c r="AZ345" s="19"/>
      <c r="BA345" s="19"/>
      <c r="BB345" s="19"/>
      <c r="BC345" s="19"/>
      <c r="BD345" s="19"/>
      <c r="BE345" s="24"/>
      <c r="BF345" s="36"/>
      <c r="BG345" s="17"/>
      <c r="BH345" s="17"/>
      <c r="BI345" s="17"/>
      <c r="BJ345" s="18"/>
      <c r="BK345" s="18"/>
      <c r="BL345" s="18"/>
      <c r="BM345" s="19"/>
      <c r="BN345" s="19"/>
      <c r="BO345" s="20"/>
    </row>
    <row r="346" spans="3:77">
      <c r="C346" s="117" t="s">
        <v>740</v>
      </c>
      <c r="D346" s="159">
        <v>43099</v>
      </c>
      <c r="E346" s="141"/>
      <c r="F346" s="158">
        <f>$B$1-D346</f>
        <v>183</v>
      </c>
      <c r="G346" s="64"/>
      <c r="H346" s="64" t="s">
        <v>1006</v>
      </c>
      <c r="I346" s="64">
        <v>1</v>
      </c>
      <c r="J346" s="183" t="s">
        <v>1323</v>
      </c>
      <c r="K346" s="183"/>
      <c r="L346" s="183"/>
      <c r="M346" s="183"/>
      <c r="N346" s="184"/>
      <c r="O346" s="184"/>
      <c r="P346" s="184"/>
      <c r="Q346" s="184"/>
      <c r="R346" s="184"/>
      <c r="S346" s="184" t="s">
        <v>1324</v>
      </c>
      <c r="T346" s="184"/>
      <c r="U346" s="120"/>
      <c r="V346" s="121"/>
      <c r="W346" s="120"/>
      <c r="X346"/>
      <c r="Y346" s="120"/>
      <c r="Z346" s="120"/>
      <c r="AA346" s="120"/>
      <c r="AB346" s="120"/>
      <c r="AC346" s="120"/>
      <c r="AD346" s="120"/>
      <c r="AE346" s="120"/>
      <c r="AF346" s="64"/>
      <c r="AG346" s="104"/>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24"/>
      <c r="BF346" s="36"/>
      <c r="BG346" s="17"/>
      <c r="BH346" s="17"/>
      <c r="BI346" s="17"/>
      <c r="BJ346" s="18"/>
      <c r="BK346" s="18"/>
      <c r="BL346" s="18"/>
      <c r="BM346" s="19"/>
      <c r="BN346" s="19"/>
      <c r="BO346" s="20"/>
    </row>
    <row r="347" spans="3:77">
      <c r="C347" s="117" t="s">
        <v>96</v>
      </c>
      <c r="D347" s="159">
        <v>43160</v>
      </c>
      <c r="E347" s="141"/>
      <c r="F347" s="158"/>
      <c r="G347" s="64"/>
      <c r="H347" s="64" t="s">
        <v>1343</v>
      </c>
      <c r="I347" s="64">
        <v>1</v>
      </c>
      <c r="J347" s="183" t="s">
        <v>1351</v>
      </c>
      <c r="K347" s="183"/>
      <c r="L347" s="183"/>
      <c r="M347" s="183"/>
      <c r="N347" s="184"/>
      <c r="O347" s="184"/>
      <c r="P347" s="184"/>
      <c r="Q347" s="184"/>
      <c r="R347" s="184"/>
      <c r="S347" s="184"/>
      <c r="T347" s="184"/>
      <c r="U347" s="120"/>
      <c r="V347" s="121"/>
      <c r="W347" s="120"/>
      <c r="X347"/>
      <c r="Y347" s="120"/>
      <c r="Z347" s="120"/>
      <c r="AA347" s="120"/>
      <c r="AB347" s="120"/>
      <c r="AC347" s="120"/>
      <c r="AD347" s="120"/>
      <c r="AE347" s="120"/>
      <c r="AF347" s="64"/>
      <c r="AG347" s="19"/>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24"/>
      <c r="BF347" s="36"/>
      <c r="BG347" s="17"/>
      <c r="BH347" s="17"/>
      <c r="BI347" s="17"/>
      <c r="BJ347" s="18"/>
      <c r="BK347" s="18"/>
      <c r="BL347" s="18"/>
      <c r="BM347" s="19"/>
      <c r="BN347" s="19"/>
      <c r="BO347" s="20"/>
    </row>
    <row r="348" spans="3:77">
      <c r="C348" s="117" t="s">
        <v>96</v>
      </c>
      <c r="D348" s="159">
        <v>43070</v>
      </c>
      <c r="E348" s="141"/>
      <c r="F348" s="158">
        <f>$B$1-D348</f>
        <v>212</v>
      </c>
      <c r="G348" s="64"/>
      <c r="H348" s="64" t="s">
        <v>1006</v>
      </c>
      <c r="I348" s="64">
        <v>1</v>
      </c>
      <c r="J348" s="177" t="s">
        <v>1318</v>
      </c>
      <c r="K348" s="177"/>
      <c r="L348" s="177"/>
      <c r="M348" s="184"/>
      <c r="N348" s="184"/>
      <c r="O348" s="184"/>
      <c r="P348" s="184"/>
      <c r="Q348" s="184"/>
      <c r="R348" s="184"/>
      <c r="S348" s="184"/>
      <c r="T348" s="184"/>
      <c r="U348" s="120"/>
      <c r="V348" s="121"/>
      <c r="W348" s="120"/>
      <c r="X348"/>
      <c r="Y348" s="120"/>
      <c r="Z348" s="120"/>
      <c r="AA348" s="120"/>
      <c r="AB348" s="64"/>
      <c r="AC348" s="64"/>
      <c r="AD348" s="64"/>
      <c r="AE348" s="64"/>
      <c r="AF348" s="65"/>
      <c r="AG348" s="19"/>
      <c r="AH348" s="19"/>
      <c r="AI348" s="19"/>
      <c r="AJ348" s="19"/>
      <c r="AK348" s="19"/>
      <c r="AL348" s="19"/>
      <c r="AM348" s="19"/>
      <c r="AN348" s="19"/>
      <c r="AO348" s="19"/>
      <c r="AP348" s="36"/>
      <c r="AQ348" s="36"/>
      <c r="AR348" s="36"/>
      <c r="AS348" s="36"/>
      <c r="AT348" s="36"/>
      <c r="AU348" s="36"/>
      <c r="AV348" s="36"/>
      <c r="AW348" s="36"/>
      <c r="AX348" s="36"/>
      <c r="AY348" s="36"/>
      <c r="AZ348" s="36"/>
      <c r="BA348" s="36"/>
      <c r="BB348" s="36"/>
      <c r="BC348" s="36"/>
      <c r="BD348" s="36"/>
      <c r="BE348" s="24"/>
      <c r="BF348" s="36"/>
      <c r="BG348" s="17"/>
      <c r="BH348" s="17"/>
      <c r="BI348" s="17"/>
      <c r="BJ348" s="18"/>
      <c r="BK348" s="18"/>
      <c r="BL348" s="18"/>
      <c r="BM348" s="19"/>
      <c r="BN348" s="19"/>
      <c r="BO348" s="20"/>
    </row>
    <row r="349" spans="3:77">
      <c r="C349" s="117" t="s">
        <v>96</v>
      </c>
      <c r="D349" s="159">
        <v>42354</v>
      </c>
      <c r="E349" s="141"/>
      <c r="F349" s="158">
        <f>$B$1-D349</f>
        <v>928</v>
      </c>
      <c r="G349" s="64"/>
      <c r="H349" s="120" t="s">
        <v>1006</v>
      </c>
      <c r="I349" s="64">
        <v>1</v>
      </c>
      <c r="J349" s="184" t="s">
        <v>1208</v>
      </c>
      <c r="K349" s="184"/>
      <c r="L349" s="184"/>
      <c r="M349" s="184"/>
      <c r="N349" s="184"/>
      <c r="O349" s="184"/>
      <c r="P349" s="184"/>
      <c r="Q349" s="184"/>
      <c r="R349" s="184"/>
      <c r="S349" s="184"/>
      <c r="T349" s="184"/>
      <c r="U349" s="120"/>
      <c r="V349" s="121"/>
      <c r="W349" s="64"/>
      <c r="X349" s="177"/>
      <c r="Y349" s="64"/>
      <c r="Z349" s="64"/>
      <c r="AA349" s="64"/>
      <c r="AB349" s="64"/>
      <c r="AC349" s="64"/>
      <c r="AD349" s="64"/>
      <c r="AE349" s="64"/>
      <c r="AF349" s="65"/>
      <c r="AG349" s="19"/>
      <c r="AH349" s="37"/>
      <c r="AI349" s="37"/>
      <c r="AJ349" s="37"/>
      <c r="AK349" s="37"/>
      <c r="AL349" s="37"/>
      <c r="AM349" s="37"/>
      <c r="AN349" s="37"/>
      <c r="AO349" s="37"/>
      <c r="AP349" s="19"/>
      <c r="AQ349" s="37"/>
      <c r="AR349" s="37"/>
      <c r="AS349" s="37"/>
      <c r="AT349" s="37"/>
      <c r="AU349" s="37"/>
      <c r="AV349" s="37"/>
      <c r="AW349" s="37"/>
      <c r="AX349" s="37"/>
      <c r="AY349" s="37"/>
      <c r="AZ349" s="37"/>
      <c r="BA349" s="37"/>
      <c r="BB349" s="37"/>
      <c r="BC349" s="37"/>
      <c r="BD349" s="37"/>
      <c r="BE349" s="36"/>
      <c r="BF349" s="36"/>
      <c r="BG349" s="24"/>
      <c r="BH349" s="36"/>
      <c r="BI349" s="17"/>
      <c r="BJ349" s="17"/>
      <c r="BK349" s="17"/>
      <c r="BL349" s="18"/>
      <c r="BM349" s="18"/>
      <c r="BN349" s="19"/>
      <c r="BO349" s="20"/>
    </row>
    <row r="350" spans="3:77">
      <c r="C350" s="117" t="s">
        <v>1095</v>
      </c>
      <c r="D350" s="166">
        <v>41183</v>
      </c>
      <c r="E350" s="166">
        <v>42124</v>
      </c>
      <c r="F350" s="165">
        <f>E350-D350</f>
        <v>941</v>
      </c>
      <c r="G350" s="64"/>
      <c r="H350" s="1" t="s">
        <v>1007</v>
      </c>
      <c r="I350" s="1">
        <v>0</v>
      </c>
      <c r="J350" s="292" t="s">
        <v>1004</v>
      </c>
      <c r="K350" s="292"/>
      <c r="L350" s="292"/>
      <c r="M350" s="177"/>
      <c r="N350" s="312" t="s">
        <v>1363</v>
      </c>
      <c r="O350" s="177"/>
      <c r="P350" s="177"/>
      <c r="Q350" s="177"/>
      <c r="R350" s="177"/>
      <c r="S350" s="177" t="s">
        <v>1231</v>
      </c>
      <c r="T350" s="177"/>
      <c r="U350" s="120"/>
      <c r="V350" s="156" t="s">
        <v>115</v>
      </c>
      <c r="W350" s="64"/>
      <c r="X350" s="177" t="s">
        <v>1119</v>
      </c>
      <c r="Y350" s="64"/>
      <c r="Z350" s="64"/>
      <c r="AA350" s="64"/>
      <c r="AB350" s="65"/>
      <c r="AC350" s="65"/>
      <c r="AD350" s="65"/>
      <c r="AE350" s="64"/>
      <c r="AF350" s="66"/>
      <c r="AG350" s="19"/>
      <c r="AH350" s="37"/>
      <c r="AI350" s="37"/>
      <c r="AJ350" s="37"/>
      <c r="AK350" s="37"/>
      <c r="AL350" s="37"/>
      <c r="AM350" s="37"/>
      <c r="AN350" s="37"/>
      <c r="AO350" s="37"/>
      <c r="AP350" s="37"/>
      <c r="AQ350" s="19"/>
      <c r="AR350" s="19"/>
      <c r="AS350" s="19"/>
      <c r="AT350" s="19"/>
      <c r="AU350" s="19"/>
      <c r="AV350" s="19"/>
      <c r="AW350" s="19"/>
      <c r="AX350" s="19"/>
      <c r="AY350" s="19"/>
      <c r="AZ350" s="19"/>
      <c r="BA350" s="19"/>
      <c r="BB350" s="19"/>
      <c r="BC350" s="19"/>
      <c r="BD350" s="19"/>
      <c r="BE350" s="19"/>
      <c r="BF350" s="19"/>
      <c r="BG350" s="16"/>
      <c r="BH350" s="19"/>
      <c r="BI350" s="17">
        <v>1</v>
      </c>
      <c r="BJ350" s="19" t="s">
        <v>739</v>
      </c>
      <c r="BK350" s="19"/>
      <c r="BL350" s="18"/>
      <c r="BM350" s="18"/>
      <c r="BN350" s="35" t="s">
        <v>743</v>
      </c>
      <c r="BO350" s="20"/>
    </row>
    <row r="351" spans="3:77">
      <c r="C351" s="16" t="s">
        <v>96</v>
      </c>
      <c r="D351" s="296" t="s">
        <v>740</v>
      </c>
      <c r="E351" s="296"/>
      <c r="F351" s="296"/>
      <c r="G351" s="64"/>
      <c r="H351" s="120" t="s">
        <v>1007</v>
      </c>
      <c r="I351" s="19">
        <v>1</v>
      </c>
      <c r="J351" s="183" t="s">
        <v>104</v>
      </c>
      <c r="K351" s="183"/>
      <c r="L351" s="183"/>
      <c r="M351" s="183"/>
      <c r="N351" s="183"/>
      <c r="O351" s="183"/>
      <c r="P351" s="183"/>
      <c r="Q351" s="183"/>
      <c r="R351" s="183"/>
      <c r="S351" s="183"/>
      <c r="T351" s="183"/>
      <c r="U351" s="64"/>
      <c r="V351" s="100"/>
      <c r="W351" s="65"/>
      <c r="X351"/>
      <c r="Y351" s="65"/>
      <c r="Z351" s="65"/>
      <c r="AA351" s="65"/>
      <c r="AB351" s="64"/>
      <c r="AC351" s="64"/>
      <c r="AD351" s="64"/>
      <c r="AE351" s="65"/>
      <c r="AF351" s="64"/>
      <c r="AG351" s="19"/>
      <c r="AH351" s="36"/>
      <c r="AI351" s="36"/>
      <c r="AJ351" s="36"/>
      <c r="AK351" s="36"/>
      <c r="AL351" s="36"/>
      <c r="AM351" s="36"/>
      <c r="AN351" s="36"/>
      <c r="AO351" s="36"/>
      <c r="AP351" s="37"/>
      <c r="AQ351" s="19"/>
      <c r="AR351" s="19"/>
      <c r="AS351" s="19"/>
      <c r="AT351" s="19"/>
      <c r="AU351" s="19"/>
      <c r="AV351" s="19"/>
      <c r="AW351" s="19"/>
      <c r="AX351" s="19"/>
      <c r="AY351" s="19"/>
      <c r="AZ351" s="19"/>
      <c r="BA351" s="19"/>
      <c r="BB351" s="19"/>
      <c r="BC351" s="19"/>
      <c r="BD351" s="19"/>
      <c r="BE351" s="36"/>
      <c r="BF351" s="36"/>
      <c r="BG351" s="24"/>
      <c r="BH351" s="36"/>
      <c r="BI351" s="17"/>
      <c r="BJ351" s="17"/>
      <c r="BK351" s="17"/>
      <c r="BL351" s="18"/>
      <c r="BM351" s="18"/>
      <c r="BN351" s="19"/>
      <c r="BO351" s="20"/>
    </row>
    <row r="352" spans="3:77">
      <c r="C352" s="108" t="s">
        <v>96</v>
      </c>
      <c r="D352" s="296" t="s">
        <v>740</v>
      </c>
      <c r="E352" s="296"/>
      <c r="F352" s="296"/>
      <c r="G352" s="105"/>
      <c r="H352" s="109" t="s">
        <v>1006</v>
      </c>
      <c r="I352" s="64">
        <v>1</v>
      </c>
      <c r="J352" s="183" t="s">
        <v>994</v>
      </c>
      <c r="K352" s="183"/>
      <c r="L352" s="183"/>
      <c r="M352" s="183"/>
      <c r="N352" s="183"/>
      <c r="O352" s="183"/>
      <c r="P352" s="183"/>
      <c r="Q352" s="183"/>
      <c r="R352" s="183"/>
      <c r="S352" s="183"/>
      <c r="T352" s="183"/>
      <c r="U352" s="64"/>
      <c r="V352" s="100"/>
      <c r="W352" s="64"/>
      <c r="X352"/>
      <c r="Y352" s="64"/>
      <c r="Z352" s="64"/>
      <c r="AA352" s="64"/>
      <c r="AB352" s="64"/>
      <c r="AC352" s="64"/>
      <c r="AD352" s="64"/>
      <c r="AE352" s="64"/>
      <c r="AF352" s="64"/>
      <c r="AG352" s="19"/>
      <c r="AH352" s="19"/>
      <c r="AI352" s="19"/>
      <c r="AJ352" s="19"/>
      <c r="AK352" s="19"/>
      <c r="AL352" s="19"/>
      <c r="AM352" s="19"/>
      <c r="AN352" s="19"/>
      <c r="AO352" s="19"/>
      <c r="AP352" s="36"/>
      <c r="AQ352" s="19"/>
      <c r="AR352" s="19"/>
      <c r="AS352" s="19"/>
      <c r="AT352" s="19"/>
      <c r="AU352" s="19"/>
      <c r="AV352" s="19"/>
      <c r="AW352" s="19"/>
      <c r="AX352" s="19"/>
      <c r="AY352" s="19"/>
      <c r="AZ352" s="19"/>
      <c r="BA352" s="19"/>
      <c r="BB352" s="19"/>
      <c r="BC352" s="19"/>
      <c r="BD352" s="19"/>
      <c r="BE352" s="24"/>
      <c r="BF352" s="36"/>
      <c r="BG352" s="17"/>
      <c r="BH352" s="17"/>
      <c r="BI352" s="17"/>
      <c r="BJ352" s="18"/>
      <c r="BK352" s="18"/>
      <c r="BL352" s="18"/>
      <c r="BM352" s="19"/>
      <c r="BN352" s="19" t="s">
        <v>752</v>
      </c>
      <c r="BO352" s="20"/>
    </row>
    <row r="353" spans="3:67">
      <c r="C353" s="230" t="s">
        <v>96</v>
      </c>
      <c r="D353" s="166">
        <v>42578</v>
      </c>
      <c r="E353" s="157">
        <v>42947</v>
      </c>
      <c r="F353" s="165">
        <f>$B$1-D353</f>
        <v>704</v>
      </c>
      <c r="G353" s="64"/>
      <c r="H353" s="120" t="s">
        <v>1006</v>
      </c>
      <c r="I353" s="64">
        <v>0</v>
      </c>
      <c r="J353" s="293" t="s">
        <v>1236</v>
      </c>
      <c r="K353" s="293"/>
      <c r="L353" s="293"/>
      <c r="M353"/>
      <c r="N353"/>
      <c r="O353"/>
      <c r="P353"/>
      <c r="Q353" s="183"/>
      <c r="R353" s="183"/>
      <c r="S353" s="183" t="s">
        <v>963</v>
      </c>
      <c r="T353" s="183"/>
      <c r="U353" s="64"/>
      <c r="V353" s="100"/>
      <c r="W353" s="64"/>
      <c r="X353"/>
      <c r="Y353" s="64"/>
      <c r="Z353" s="64"/>
      <c r="AA353" s="64"/>
      <c r="AB353" s="64"/>
      <c r="AC353" s="64"/>
      <c r="AD353" s="64"/>
      <c r="AE353" s="64"/>
      <c r="AF353" s="66"/>
      <c r="AG353" s="120"/>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24"/>
      <c r="BF353" s="36"/>
      <c r="BG353" s="17"/>
      <c r="BH353" s="17"/>
      <c r="BI353" s="17"/>
      <c r="BJ353" s="18"/>
      <c r="BK353" s="18"/>
      <c r="BL353" s="18"/>
      <c r="BM353" s="19"/>
      <c r="BN353" s="19"/>
      <c r="BO353" s="20"/>
    </row>
    <row r="354" spans="3:67">
      <c r="C354" s="230" t="s">
        <v>96</v>
      </c>
      <c r="D354" s="159">
        <v>42924</v>
      </c>
      <c r="E354" s="141"/>
      <c r="F354" s="158">
        <f>$B$1-D354</f>
        <v>358</v>
      </c>
      <c r="G354" s="64"/>
      <c r="H354" s="120" t="s">
        <v>1006</v>
      </c>
      <c r="I354" s="183">
        <v>1</v>
      </c>
      <c r="J354" s="183" t="s">
        <v>1229</v>
      </c>
      <c r="K354" s="183"/>
      <c r="L354" s="183"/>
      <c r="M354" s="183"/>
      <c r="N354" s="183"/>
      <c r="O354" s="183"/>
      <c r="P354" s="183"/>
      <c r="Q354" s="183"/>
      <c r="R354" s="183"/>
      <c r="S354" s="184" t="s">
        <v>1140</v>
      </c>
      <c r="T354" s="184" t="s">
        <v>1237</v>
      </c>
      <c r="U354" s="184"/>
      <c r="V354" s="291"/>
      <c r="W354" s="64"/>
      <c r="X354"/>
      <c r="Y354" s="64"/>
      <c r="Z354" s="64"/>
      <c r="AA354" s="64"/>
      <c r="AB354" s="64"/>
      <c r="AC354" s="64"/>
      <c r="AD354" s="64"/>
      <c r="AE354" s="64"/>
      <c r="AF354" s="66"/>
      <c r="AG354" s="120"/>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6"/>
      <c r="BF354" s="19"/>
      <c r="BG354" s="17"/>
      <c r="BH354" s="19"/>
      <c r="BI354" s="19"/>
      <c r="BJ354" s="18"/>
      <c r="BK354" s="18"/>
      <c r="BL354" s="18"/>
      <c r="BM354" s="19"/>
      <c r="BN354" s="19"/>
      <c r="BO354" s="20"/>
    </row>
    <row r="355" spans="3:67">
      <c r="C355" s="117" t="s">
        <v>1095</v>
      </c>
      <c r="D355" s="166">
        <v>39965</v>
      </c>
      <c r="E355" s="166">
        <v>42921</v>
      </c>
      <c r="F355" s="165">
        <f>E355-D355</f>
        <v>2956</v>
      </c>
      <c r="G355" s="64"/>
      <c r="H355" s="64" t="s">
        <v>1006</v>
      </c>
      <c r="I355" s="19">
        <v>0</v>
      </c>
      <c r="J355" s="225" t="s">
        <v>105</v>
      </c>
      <c r="K355" s="225"/>
      <c r="L355" s="225"/>
      <c r="M355" s="184"/>
      <c r="N355" s="184"/>
      <c r="O355" s="184"/>
      <c r="P355" s="184"/>
      <c r="Q355" s="184"/>
      <c r="R355" s="184"/>
      <c r="S355" s="184"/>
      <c r="T355" s="184"/>
      <c r="U355" s="65"/>
      <c r="V355" s="101"/>
      <c r="W355" s="64"/>
      <c r="X355"/>
      <c r="Y355" s="64"/>
      <c r="Z355" s="64"/>
      <c r="AA355" s="64"/>
      <c r="AB355" s="64"/>
      <c r="AC355" s="64"/>
      <c r="AD355" s="64"/>
      <c r="AE355" s="64"/>
      <c r="AF355" s="66"/>
      <c r="AG355" s="19"/>
      <c r="AH355" s="120"/>
      <c r="AI355" s="120"/>
      <c r="AJ355" s="120"/>
      <c r="AK355" s="37"/>
      <c r="AL355" s="37"/>
      <c r="AM355" s="37"/>
      <c r="AN355" s="37"/>
      <c r="AO355" s="37"/>
      <c r="AP355" s="19"/>
      <c r="AQ355" s="37"/>
      <c r="AR355" s="37"/>
      <c r="AS355" s="37"/>
      <c r="AT355" s="37"/>
      <c r="AU355" s="37"/>
      <c r="AV355" s="37"/>
      <c r="AW355" s="37"/>
      <c r="AX355" s="37"/>
      <c r="AY355" s="37"/>
      <c r="AZ355" s="37"/>
      <c r="BA355" s="37"/>
      <c r="BB355" s="37"/>
      <c r="BC355" s="37"/>
      <c r="BD355" s="37"/>
      <c r="BE355" s="16"/>
      <c r="BF355" s="19"/>
      <c r="BG355" s="17"/>
      <c r="BH355" s="19"/>
      <c r="BI355" s="19"/>
      <c r="BJ355" s="18"/>
      <c r="BK355" s="18"/>
      <c r="BL355" s="18"/>
      <c r="BM355" s="19"/>
      <c r="BN355" s="19"/>
      <c r="BO355" s="20"/>
    </row>
    <row r="356" spans="3:67">
      <c r="C356" s="117" t="s">
        <v>96</v>
      </c>
      <c r="D356" s="120" t="s">
        <v>1214</v>
      </c>
      <c r="E356" s="120"/>
      <c r="F356" s="120"/>
      <c r="G356" s="64"/>
      <c r="H356" s="64" t="s">
        <v>1006</v>
      </c>
      <c r="I356" s="64">
        <v>1</v>
      </c>
      <c r="J356" s="183" t="s">
        <v>1215</v>
      </c>
      <c r="K356" s="183"/>
      <c r="L356" s="183"/>
      <c r="M356" s="183"/>
      <c r="N356" s="183"/>
      <c r="O356" s="183"/>
      <c r="P356" s="183"/>
      <c r="Q356" s="183"/>
      <c r="R356" s="183"/>
      <c r="S356" s="183"/>
      <c r="T356" s="183"/>
      <c r="U356" s="65"/>
      <c r="V356" s="101"/>
      <c r="W356" s="64"/>
      <c r="X356"/>
      <c r="Y356" s="64"/>
      <c r="Z356" s="64"/>
      <c r="AA356" s="64"/>
      <c r="AB356" s="66"/>
      <c r="AC356" s="66"/>
      <c r="AD356" s="66"/>
      <c r="AE356" s="66"/>
      <c r="AF356" s="66"/>
      <c r="AG356" s="120"/>
      <c r="AH356" s="120"/>
      <c r="AI356" s="120"/>
      <c r="AJ356" s="120"/>
      <c r="AK356" s="132"/>
      <c r="AL356" s="19"/>
      <c r="AM356" s="19"/>
      <c r="AN356" s="19"/>
      <c r="AO356" s="19"/>
      <c r="AP356" s="37"/>
      <c r="AQ356" s="19"/>
      <c r="AR356" s="19"/>
      <c r="AS356" s="19"/>
      <c r="AT356" s="19"/>
      <c r="AU356" s="19"/>
      <c r="AV356" s="19"/>
      <c r="AW356" s="19"/>
      <c r="AX356" s="19"/>
      <c r="AY356" s="19"/>
      <c r="AZ356" s="19"/>
      <c r="BA356" s="19"/>
      <c r="BB356" s="19"/>
      <c r="BC356" s="19"/>
      <c r="BD356" s="19"/>
      <c r="BE356" s="16"/>
      <c r="BF356" s="19"/>
      <c r="BG356" s="17"/>
      <c r="BH356" s="19"/>
      <c r="BI356" s="19"/>
      <c r="BJ356" s="18"/>
      <c r="BK356" s="18"/>
      <c r="BL356" s="18"/>
      <c r="BM356" s="19"/>
      <c r="BN356" s="19"/>
      <c r="BO356" s="20"/>
    </row>
    <row r="357" spans="3:67">
      <c r="C357" s="117" t="s">
        <v>96</v>
      </c>
      <c r="D357" s="159">
        <v>41626</v>
      </c>
      <c r="E357" s="296"/>
      <c r="F357" s="296"/>
      <c r="G357" s="64"/>
      <c r="H357" s="64" t="s">
        <v>1006</v>
      </c>
      <c r="I357" s="64">
        <v>1</v>
      </c>
      <c r="J357" s="183" t="s">
        <v>1349</v>
      </c>
      <c r="K357" s="183"/>
      <c r="L357" s="183"/>
      <c r="M357" s="183"/>
      <c r="N357" s="183"/>
      <c r="O357" s="183"/>
      <c r="P357" s="183"/>
      <c r="Q357" s="183"/>
      <c r="R357" s="183"/>
      <c r="S357" s="183" t="s">
        <v>1350</v>
      </c>
      <c r="T357" s="183"/>
      <c r="U357" s="65"/>
      <c r="V357" s="101"/>
      <c r="W357" s="64"/>
      <c r="X357"/>
      <c r="Y357" s="64"/>
      <c r="Z357" s="64"/>
      <c r="AA357" s="64"/>
      <c r="AB357" s="66"/>
      <c r="AC357" s="66"/>
      <c r="AD357" s="66"/>
      <c r="AE357" s="66"/>
      <c r="AF357" s="66"/>
      <c r="AG357" s="19"/>
      <c r="AH357" s="120"/>
      <c r="AI357" s="37"/>
      <c r="AJ357" s="37"/>
      <c r="AK357" s="19"/>
      <c r="AL357" s="19"/>
      <c r="AM357" s="19"/>
      <c r="AN357" s="19"/>
      <c r="AO357" s="19"/>
      <c r="AP357" s="19"/>
      <c r="AQ357" s="19"/>
      <c r="AR357" s="19"/>
      <c r="AS357" s="19"/>
      <c r="AT357" s="19"/>
      <c r="AU357" s="19"/>
      <c r="AV357" s="19"/>
      <c r="AW357" s="19"/>
      <c r="AX357" s="19"/>
      <c r="AY357" s="19"/>
      <c r="AZ357" s="19"/>
      <c r="BA357" s="19"/>
      <c r="BB357" s="19"/>
      <c r="BC357" s="19"/>
      <c r="BD357" s="19"/>
      <c r="BE357" s="16" t="s">
        <v>324</v>
      </c>
      <c r="BF357" s="19"/>
      <c r="BG357" s="17"/>
      <c r="BH357" s="17"/>
      <c r="BI357" s="17"/>
      <c r="BJ357" s="18"/>
      <c r="BK357" s="18"/>
      <c r="BL357" s="18"/>
      <c r="BM357" s="19"/>
      <c r="BN357" s="19"/>
      <c r="BO357" s="20"/>
    </row>
    <row r="358" spans="3:67">
      <c r="C358" s="16" t="s">
        <v>96</v>
      </c>
      <c r="D358" s="296" t="s">
        <v>740</v>
      </c>
      <c r="E358" s="296"/>
      <c r="F358" s="296"/>
      <c r="G358" s="64"/>
      <c r="H358" s="120" t="s">
        <v>1007</v>
      </c>
      <c r="I358" s="64">
        <v>1</v>
      </c>
      <c r="J358" s="183" t="s">
        <v>106</v>
      </c>
      <c r="K358" s="183"/>
      <c r="L358" s="183"/>
      <c r="M358" s="183"/>
      <c r="N358" s="183"/>
      <c r="O358" s="183"/>
      <c r="P358" s="183"/>
      <c r="Q358" s="183"/>
      <c r="R358" s="183"/>
      <c r="S358" s="183"/>
      <c r="T358" s="183"/>
      <c r="U358" s="66"/>
      <c r="V358" s="75"/>
      <c r="W358" s="66"/>
      <c r="X358"/>
      <c r="Y358" s="66"/>
      <c r="Z358" s="66"/>
      <c r="AA358" s="66"/>
      <c r="AB358" s="66"/>
      <c r="AC358" s="66"/>
      <c r="AD358" s="66"/>
      <c r="AE358" s="66"/>
      <c r="AF358" s="64"/>
      <c r="AG358" s="37"/>
      <c r="AH358" s="37"/>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17" t="s">
        <v>325</v>
      </c>
      <c r="BF358" s="120"/>
      <c r="BG358" s="118">
        <f>BG339+BG340</f>
        <v>48770</v>
      </c>
      <c r="BH358" s="49" t="s">
        <v>745</v>
      </c>
      <c r="BI358" s="49"/>
      <c r="BJ358" s="119"/>
      <c r="BK358" s="118" t="s">
        <v>747</v>
      </c>
      <c r="BL358" s="119"/>
      <c r="BM358" s="120"/>
      <c r="BN358" s="120"/>
      <c r="BO358" s="121"/>
    </row>
    <row r="359" spans="3:67">
      <c r="C359" s="108" t="s">
        <v>96</v>
      </c>
      <c r="D359" s="171">
        <v>41551</v>
      </c>
      <c r="E359" s="166">
        <v>43215</v>
      </c>
      <c r="F359" s="165">
        <f>E359-D359</f>
        <v>1664</v>
      </c>
      <c r="G359" s="105"/>
      <c r="H359" s="109" t="s">
        <v>1006</v>
      </c>
      <c r="I359" s="64">
        <v>0</v>
      </c>
      <c r="J359" s="225" t="s">
        <v>995</v>
      </c>
      <c r="K359" s="225"/>
      <c r="L359" s="225"/>
      <c r="M359" s="183"/>
      <c r="N359" s="183"/>
      <c r="O359" s="183"/>
      <c r="P359" s="183"/>
      <c r="Q359" s="183"/>
      <c r="R359" s="183"/>
      <c r="S359" s="183"/>
      <c r="T359" s="183"/>
      <c r="U359" s="66"/>
      <c r="V359" s="75"/>
      <c r="W359" s="66"/>
      <c r="X359"/>
      <c r="Y359" s="66"/>
      <c r="Z359" s="66"/>
      <c r="AA359" s="66"/>
      <c r="AB359" s="64"/>
      <c r="AC359" s="64"/>
      <c r="AD359" s="64"/>
      <c r="AE359" s="66"/>
      <c r="AF359" s="64"/>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20"/>
      <c r="BF359" s="120"/>
      <c r="BG359" s="118"/>
      <c r="BH359" s="118"/>
      <c r="BI359" s="118"/>
      <c r="BJ359" s="119"/>
      <c r="BK359" s="119"/>
      <c r="BL359" s="119"/>
      <c r="BM359" s="120"/>
      <c r="BN359" s="120"/>
      <c r="BO359" s="120"/>
    </row>
    <row r="360" spans="3:67">
      <c r="C360" s="16" t="s">
        <v>96</v>
      </c>
      <c r="D360" s="296" t="s">
        <v>740</v>
      </c>
      <c r="E360" s="296"/>
      <c r="F360" s="296"/>
      <c r="G360" s="64"/>
      <c r="H360" s="109" t="s">
        <v>1006</v>
      </c>
      <c r="I360" s="19">
        <v>1</v>
      </c>
      <c r="J360" s="183" t="s">
        <v>107</v>
      </c>
      <c r="K360" s="183"/>
      <c r="L360" s="183"/>
      <c r="M360" s="183"/>
      <c r="N360" s="183"/>
      <c r="O360" s="183"/>
      <c r="P360" s="183"/>
      <c r="Q360" s="183"/>
      <c r="R360" s="183"/>
      <c r="S360" s="183"/>
      <c r="T360" s="183"/>
      <c r="U360" s="66"/>
      <c r="V360" s="102"/>
      <c r="W360" s="66"/>
      <c r="X360"/>
      <c r="Y360" s="64"/>
      <c r="Z360" s="64"/>
      <c r="AA360" s="64"/>
      <c r="AB360" s="64"/>
      <c r="AC360" s="64"/>
      <c r="AD360" s="64"/>
      <c r="AE360" s="66"/>
      <c r="AF360" s="66"/>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27" t="s">
        <v>746</v>
      </c>
      <c r="BF360" s="131"/>
      <c r="BG360" s="113">
        <v>1049</v>
      </c>
      <c r="BH360" s="113" t="s">
        <v>741</v>
      </c>
      <c r="BI360" s="113"/>
      <c r="BJ360" s="114" t="s">
        <v>759</v>
      </c>
      <c r="BK360" s="114"/>
      <c r="BL360" s="114"/>
      <c r="BM360" s="115"/>
      <c r="BN360" s="115"/>
      <c r="BO360" s="116"/>
    </row>
    <row r="361" spans="3:67">
      <c r="C361" s="117" t="s">
        <v>96</v>
      </c>
      <c r="D361" s="159">
        <v>42966</v>
      </c>
      <c r="E361" s="141"/>
      <c r="F361" s="158">
        <f>$B$1-D361</f>
        <v>316</v>
      </c>
      <c r="G361" s="64"/>
      <c r="H361" s="109" t="s">
        <v>1006</v>
      </c>
      <c r="I361" s="64">
        <v>1</v>
      </c>
      <c r="J361" s="183" t="s">
        <v>1306</v>
      </c>
      <c r="K361" s="183"/>
      <c r="L361" s="183"/>
      <c r="M361" s="183"/>
      <c r="N361" s="183"/>
      <c r="O361" s="183"/>
      <c r="P361" s="183"/>
      <c r="Q361" s="183"/>
      <c r="R361" s="183"/>
      <c r="S361" s="183" t="s">
        <v>1307</v>
      </c>
      <c r="T361" s="183"/>
      <c r="U361" s="66"/>
      <c r="V361" s="102"/>
      <c r="W361" s="66"/>
      <c r="X361"/>
      <c r="Y361" s="64"/>
      <c r="Z361" s="64"/>
      <c r="AA361" s="64"/>
      <c r="AB361" s="64"/>
      <c r="AC361" s="64"/>
      <c r="AD361" s="64"/>
      <c r="AE361" s="64"/>
      <c r="AF361" s="66"/>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17"/>
      <c r="BF361" s="120"/>
      <c r="BG361" s="118">
        <v>45861</v>
      </c>
      <c r="BH361" s="118" t="s">
        <v>742</v>
      </c>
      <c r="BI361" s="118"/>
      <c r="BJ361" s="119" t="s">
        <v>760</v>
      </c>
      <c r="BK361" s="119"/>
      <c r="BL361" s="119"/>
      <c r="BM361" s="120"/>
      <c r="BN361" s="120"/>
      <c r="BO361" s="121"/>
    </row>
    <row r="362" spans="3:67">
      <c r="C362" s="117" t="s">
        <v>96</v>
      </c>
      <c r="D362" s="174"/>
      <c r="E362" s="174"/>
      <c r="F362" s="174"/>
      <c r="G362" s="64"/>
      <c r="H362" s="109" t="s">
        <v>1006</v>
      </c>
      <c r="I362" s="120">
        <v>0</v>
      </c>
      <c r="J362" s="225" t="s">
        <v>113</v>
      </c>
      <c r="K362" s="225"/>
      <c r="L362" s="225"/>
      <c r="M362" s="183"/>
      <c r="N362" s="183"/>
      <c r="O362" s="183"/>
      <c r="P362" s="183"/>
      <c r="Q362" s="183"/>
      <c r="R362" s="183"/>
      <c r="S362" s="225" t="s">
        <v>1218</v>
      </c>
      <c r="T362" s="225"/>
      <c r="U362" s="64"/>
      <c r="V362" s="100"/>
      <c r="W362" s="66"/>
      <c r="X362"/>
      <c r="Y362" s="64"/>
      <c r="Z362" s="64"/>
      <c r="AA362" s="64"/>
      <c r="AB362" s="64"/>
      <c r="AC362" s="64"/>
      <c r="AD362" s="64"/>
      <c r="AE362" s="66"/>
      <c r="AF362" s="65"/>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17"/>
      <c r="BF362" s="120"/>
      <c r="BG362" s="118"/>
      <c r="BH362" s="118"/>
      <c r="BI362" s="118"/>
      <c r="BJ362" s="119"/>
      <c r="BK362" s="119"/>
      <c r="BL362" s="119"/>
      <c r="BM362" s="120"/>
      <c r="BN362" s="120"/>
      <c r="BO362" s="121"/>
    </row>
    <row r="363" spans="3:67">
      <c r="C363" s="117" t="s">
        <v>96</v>
      </c>
      <c r="D363" s="159">
        <v>42408</v>
      </c>
      <c r="E363" s="141"/>
      <c r="F363" s="158">
        <f>$B$1-D363</f>
        <v>874</v>
      </c>
      <c r="G363" s="64"/>
      <c r="H363" s="109" t="s">
        <v>1006</v>
      </c>
      <c r="I363" s="64">
        <v>1</v>
      </c>
      <c r="J363" t="s">
        <v>1282</v>
      </c>
      <c r="K363"/>
      <c r="L363"/>
      <c r="M363"/>
      <c r="N363"/>
      <c r="O363"/>
      <c r="P363"/>
      <c r="Q363" s="183"/>
      <c r="R363" s="183"/>
      <c r="S363" s="183"/>
      <c r="T363" s="183"/>
      <c r="U363" s="66"/>
      <c r="V363" s="102"/>
      <c r="W363" s="66"/>
      <c r="X363"/>
      <c r="Y363" s="64"/>
      <c r="Z363" s="64"/>
      <c r="AA363" s="64"/>
      <c r="AB363" s="64"/>
      <c r="AC363" s="64"/>
      <c r="AD363" s="64"/>
      <c r="AE363" s="66"/>
      <c r="AF363" s="65"/>
      <c r="AG363" s="19"/>
      <c r="AH363" s="19"/>
      <c r="AI363" s="19"/>
      <c r="AJ363" s="19"/>
      <c r="AK363" s="19"/>
      <c r="AL363" s="120"/>
      <c r="AM363" s="19"/>
      <c r="AN363" s="19"/>
      <c r="AO363" s="19"/>
      <c r="AP363" s="19"/>
      <c r="AQ363" s="19"/>
      <c r="AR363" s="19"/>
      <c r="AS363" s="19"/>
      <c r="AT363" s="19"/>
      <c r="AU363" s="19"/>
      <c r="AV363" s="19"/>
      <c r="AW363" s="19"/>
      <c r="AX363" s="19"/>
      <c r="AY363" s="19"/>
      <c r="AZ363" s="19"/>
      <c r="BA363" s="19"/>
      <c r="BB363" s="19"/>
      <c r="BC363" s="19"/>
      <c r="BD363" s="19"/>
      <c r="BE363" s="117"/>
      <c r="BF363" s="120"/>
      <c r="BG363" s="128">
        <f>SUM(BG360:BG361)</f>
        <v>46910</v>
      </c>
      <c r="BH363" s="128"/>
      <c r="BI363" s="128"/>
      <c r="BJ363" s="129" t="s">
        <v>754</v>
      </c>
      <c r="BK363" s="129"/>
      <c r="BL363" s="119"/>
      <c r="BM363" s="120"/>
      <c r="BN363" s="120"/>
      <c r="BO363" s="121"/>
    </row>
    <row r="364" spans="3:67">
      <c r="C364" s="117" t="s">
        <v>96</v>
      </c>
      <c r="D364" s="296" t="s">
        <v>740</v>
      </c>
      <c r="E364" s="296"/>
      <c r="F364" s="296"/>
      <c r="G364" s="64"/>
      <c r="H364" s="109" t="s">
        <v>1006</v>
      </c>
      <c r="I364" s="64">
        <v>1</v>
      </c>
      <c r="J364" t="s">
        <v>1281</v>
      </c>
      <c r="K364"/>
      <c r="L364"/>
      <c r="M364"/>
      <c r="N364"/>
      <c r="O364"/>
      <c r="P364"/>
      <c r="Q364" s="183"/>
      <c r="R364" s="183"/>
      <c r="S364" s="183"/>
      <c r="T364" s="183"/>
      <c r="U364" s="66"/>
      <c r="V364" s="102"/>
      <c r="W364" s="66"/>
      <c r="X364"/>
      <c r="Y364" s="64"/>
      <c r="Z364" s="64"/>
      <c r="AA364" s="64"/>
      <c r="AB364" s="66"/>
      <c r="AC364" s="66"/>
      <c r="AD364" s="66"/>
      <c r="AE364" s="66"/>
      <c r="AF364" s="65"/>
      <c r="AH364" s="120"/>
      <c r="AI364" s="120"/>
      <c r="AJ364" s="120"/>
      <c r="AK364" s="120"/>
      <c r="AL364" s="19"/>
      <c r="AM364" s="19"/>
      <c r="AN364" s="19"/>
      <c r="AO364" s="19"/>
      <c r="AP364" s="19"/>
      <c r="AQ364" s="19"/>
      <c r="AR364" s="19"/>
      <c r="AS364" s="19"/>
      <c r="AT364" s="19"/>
      <c r="AU364" s="19"/>
      <c r="AV364" s="19"/>
      <c r="AW364" s="19"/>
      <c r="AX364" s="19"/>
      <c r="AY364" s="19"/>
      <c r="AZ364" s="19"/>
      <c r="BA364" s="19"/>
      <c r="BB364" s="19"/>
      <c r="BC364" s="19"/>
      <c r="BD364" s="19"/>
      <c r="BE364" s="117"/>
      <c r="BF364" s="120"/>
      <c r="BG364" s="118">
        <v>1</v>
      </c>
      <c r="BH364" s="120" t="s">
        <v>739</v>
      </c>
      <c r="BI364" s="120"/>
      <c r="BJ364" s="119"/>
      <c r="BK364" s="119"/>
      <c r="BL364" s="35" t="s">
        <v>743</v>
      </c>
      <c r="BM364" s="120"/>
      <c r="BN364" s="120"/>
      <c r="BO364" s="121"/>
    </row>
    <row r="365" spans="3:67">
      <c r="C365" s="16" t="s">
        <v>96</v>
      </c>
      <c r="D365" s="296" t="s">
        <v>740</v>
      </c>
      <c r="E365" s="296"/>
      <c r="F365" s="296"/>
      <c r="G365" s="64"/>
      <c r="H365" s="109" t="s">
        <v>1006</v>
      </c>
      <c r="I365" s="19">
        <v>1</v>
      </c>
      <c r="J365" s="183" t="s">
        <v>974</v>
      </c>
      <c r="K365" s="183"/>
      <c r="L365" s="183"/>
      <c r="M365" s="183"/>
      <c r="N365" s="183"/>
      <c r="O365" s="183"/>
      <c r="P365" s="183"/>
      <c r="Q365" s="183"/>
      <c r="R365" s="183"/>
      <c r="S365" s="183"/>
      <c r="T365" s="183"/>
      <c r="U365" s="64"/>
      <c r="V365" s="100"/>
      <c r="W365" s="66"/>
      <c r="X365"/>
      <c r="Y365" s="66"/>
      <c r="Z365" s="66"/>
      <c r="AA365" s="66"/>
      <c r="AB365" s="66"/>
      <c r="AC365" s="66"/>
      <c r="AD365" s="66"/>
      <c r="AE365" s="65"/>
      <c r="AF365" s="64"/>
      <c r="AH365" s="19"/>
      <c r="AI365" s="19"/>
      <c r="AJ365" s="19"/>
      <c r="AK365" s="19"/>
      <c r="AL365" s="19"/>
      <c r="AM365" s="120"/>
      <c r="AN365" s="120"/>
      <c r="AO365" s="120"/>
      <c r="AP365" s="19"/>
      <c r="AQ365" s="19"/>
      <c r="AR365" s="19"/>
      <c r="AS365" s="19"/>
      <c r="AT365" s="19"/>
      <c r="AU365" s="19"/>
      <c r="AV365" s="19"/>
      <c r="AW365" s="19"/>
      <c r="AX365" s="19"/>
      <c r="AY365" s="19"/>
      <c r="AZ365" s="19"/>
      <c r="BA365" s="19"/>
      <c r="BB365" s="19"/>
      <c r="BC365" s="19"/>
      <c r="BD365" s="19"/>
      <c r="BE365" s="117"/>
      <c r="BF365" s="120"/>
      <c r="BG365" s="118">
        <v>0</v>
      </c>
      <c r="BH365" s="74" t="s">
        <v>103</v>
      </c>
      <c r="BI365" s="120"/>
      <c r="BJ365" s="119"/>
      <c r="BK365" s="119"/>
      <c r="BL365" s="35" t="s">
        <v>743</v>
      </c>
      <c r="BM365" s="120"/>
      <c r="BN365" s="35"/>
      <c r="BO365" s="121"/>
    </row>
    <row r="366" spans="3:67">
      <c r="C366" s="117" t="s">
        <v>1095</v>
      </c>
      <c r="D366" s="296" t="s">
        <v>740</v>
      </c>
      <c r="E366" s="296"/>
      <c r="F366" s="296"/>
      <c r="G366" s="64"/>
      <c r="H366" s="120" t="s">
        <v>1007</v>
      </c>
      <c r="I366" s="64">
        <v>1</v>
      </c>
      <c r="J366" s="204" t="s">
        <v>1145</v>
      </c>
      <c r="K366" s="204"/>
      <c r="L366" s="204"/>
      <c r="M366" s="204"/>
      <c r="N366" s="204"/>
      <c r="O366" s="204"/>
      <c r="P366" s="204"/>
      <c r="Q366" s="183"/>
      <c r="R366" s="183"/>
      <c r="S366" s="204" t="s">
        <v>1147</v>
      </c>
      <c r="T366" s="109" t="s">
        <v>1148</v>
      </c>
      <c r="U366" s="64"/>
      <c r="V366" s="100"/>
      <c r="W366" s="66"/>
      <c r="X366"/>
      <c r="Y366" s="66"/>
      <c r="Z366" s="66"/>
      <c r="AA366" s="66"/>
      <c r="AB366" s="65"/>
      <c r="AC366" s="65"/>
      <c r="AD366" s="65"/>
      <c r="AE366" s="65"/>
      <c r="AF366" s="64"/>
      <c r="AH366" s="19"/>
      <c r="AI366" s="19"/>
      <c r="AJ366" s="19"/>
      <c r="AK366" s="19"/>
      <c r="AL366" s="120"/>
      <c r="AM366" s="19"/>
      <c r="AN366" s="19"/>
      <c r="AO366" s="19"/>
      <c r="AP366" s="120"/>
      <c r="AQ366" s="120"/>
      <c r="AR366" s="120"/>
      <c r="AS366" s="120"/>
      <c r="AT366" s="120"/>
      <c r="AU366" s="120"/>
      <c r="AV366" s="120"/>
      <c r="AW366" s="120"/>
      <c r="AX366" s="120"/>
      <c r="AY366" s="120"/>
      <c r="AZ366" s="120"/>
      <c r="BA366" s="120"/>
      <c r="BB366" s="120"/>
      <c r="BC366" s="120"/>
      <c r="BD366" s="120"/>
      <c r="BE366" s="117"/>
      <c r="BF366" s="120"/>
      <c r="BG366" s="118"/>
      <c r="BH366" s="120"/>
      <c r="BI366" s="120"/>
      <c r="BJ366" s="119"/>
      <c r="BK366" s="119"/>
      <c r="BL366" s="119"/>
      <c r="BM366" s="120"/>
      <c r="BN366" s="35"/>
      <c r="BO366" s="121"/>
    </row>
    <row r="367" spans="3:67">
      <c r="C367" s="16" t="s">
        <v>96</v>
      </c>
      <c r="D367" s="296" t="s">
        <v>740</v>
      </c>
      <c r="E367" s="296"/>
      <c r="F367" s="296"/>
      <c r="G367" s="64"/>
      <c r="H367" s="64" t="s">
        <v>1006</v>
      </c>
      <c r="I367" s="64">
        <v>1</v>
      </c>
      <c r="J367" s="183" t="s">
        <v>1000</v>
      </c>
      <c r="K367" s="183"/>
      <c r="L367" s="183"/>
      <c r="M367" s="183"/>
      <c r="N367" s="183"/>
      <c r="O367" s="183"/>
      <c r="P367" s="183"/>
      <c r="Q367" s="183"/>
      <c r="R367" s="183"/>
      <c r="S367" s="183"/>
      <c r="T367" s="183"/>
      <c r="U367" s="64"/>
      <c r="V367" s="100"/>
      <c r="W367" s="65"/>
      <c r="X367"/>
      <c r="Y367" s="65"/>
      <c r="Z367" s="65"/>
      <c r="AA367" s="65"/>
      <c r="AB367" s="65"/>
      <c r="AC367" s="65"/>
      <c r="AD367" s="65"/>
      <c r="AE367" s="64"/>
      <c r="AF367" s="64"/>
      <c r="AH367" s="19"/>
      <c r="AI367" s="19"/>
      <c r="AJ367" s="19"/>
      <c r="AK367" s="120"/>
      <c r="AL367" s="19"/>
      <c r="AM367" s="19"/>
      <c r="AN367" s="19"/>
      <c r="AO367" s="19"/>
      <c r="AP367" s="19"/>
      <c r="AQ367" s="19"/>
      <c r="AR367" s="19"/>
      <c r="AS367" s="19"/>
      <c r="AT367" s="19"/>
      <c r="AU367" s="19"/>
      <c r="AV367" s="19"/>
      <c r="AW367" s="19"/>
      <c r="AX367" s="19"/>
      <c r="AY367" s="19"/>
      <c r="AZ367" s="19"/>
      <c r="BA367" s="19"/>
      <c r="BB367" s="19"/>
      <c r="BC367" s="19"/>
      <c r="BD367" s="19"/>
      <c r="BE367" s="130"/>
      <c r="BF367" s="132"/>
      <c r="BG367" s="118">
        <v>83</v>
      </c>
      <c r="BH367" s="118" t="s">
        <v>741</v>
      </c>
      <c r="BI367" s="118"/>
      <c r="BJ367" s="119" t="s">
        <v>758</v>
      </c>
      <c r="BK367" s="119"/>
      <c r="BL367" s="120" t="s">
        <v>748</v>
      </c>
      <c r="BM367" s="120"/>
      <c r="BN367" s="120"/>
      <c r="BO367" s="121"/>
    </row>
    <row r="368" spans="3:67">
      <c r="C368" s="16" t="s">
        <v>96</v>
      </c>
      <c r="D368" s="296" t="s">
        <v>740</v>
      </c>
      <c r="E368" s="296"/>
      <c r="F368" s="296"/>
      <c r="G368" s="64"/>
      <c r="H368" s="64" t="s">
        <v>1006</v>
      </c>
      <c r="I368" s="64">
        <v>1</v>
      </c>
      <c r="J368" s="183" t="s">
        <v>977</v>
      </c>
      <c r="K368" s="183"/>
      <c r="L368" s="183"/>
      <c r="M368" s="183"/>
      <c r="N368" s="183"/>
      <c r="O368" s="183"/>
      <c r="P368" s="183"/>
      <c r="Q368" s="183"/>
      <c r="R368" s="183"/>
      <c r="S368" s="183"/>
      <c r="T368" s="183"/>
      <c r="U368" s="64"/>
      <c r="V368" s="100"/>
      <c r="W368" s="65"/>
      <c r="X368"/>
      <c r="Y368" s="65"/>
      <c r="Z368" s="65"/>
      <c r="AA368" s="65"/>
      <c r="AB368" s="65"/>
      <c r="AC368" s="65"/>
      <c r="AD368" s="65"/>
      <c r="AE368" s="64"/>
      <c r="AF368" s="64"/>
      <c r="AH368" s="19"/>
      <c r="AI368" s="120"/>
      <c r="AJ368" s="120"/>
      <c r="AK368" s="19"/>
      <c r="AL368" s="19"/>
      <c r="AM368" s="19"/>
      <c r="AN368" s="19"/>
      <c r="AO368" s="19"/>
      <c r="AP368" s="19"/>
      <c r="AQ368" s="19"/>
      <c r="AR368" s="19"/>
      <c r="AS368" s="19"/>
      <c r="AT368" s="19"/>
      <c r="AU368" s="19"/>
      <c r="AV368" s="19"/>
      <c r="AW368" s="19"/>
      <c r="AX368" s="19"/>
      <c r="AY368" s="19"/>
      <c r="AZ368" s="19"/>
      <c r="BA368" s="19"/>
      <c r="BB368" s="19"/>
      <c r="BC368" s="19"/>
      <c r="BD368" s="19"/>
      <c r="BE368" s="130"/>
      <c r="BF368" s="132"/>
      <c r="BG368" s="118">
        <v>17</v>
      </c>
      <c r="BH368" s="118" t="s">
        <v>742</v>
      </c>
      <c r="BI368" s="118"/>
      <c r="BJ368" s="119" t="s">
        <v>758</v>
      </c>
      <c r="BK368" s="119"/>
      <c r="BL368" s="120" t="s">
        <v>748</v>
      </c>
      <c r="BM368" s="120"/>
      <c r="BN368" s="120"/>
      <c r="BO368" s="121"/>
    </row>
    <row r="369" spans="3:67">
      <c r="C369" s="117" t="s">
        <v>96</v>
      </c>
      <c r="D369" s="159">
        <v>42700</v>
      </c>
      <c r="E369" s="141"/>
      <c r="F369" s="158">
        <f>$B$1-D369</f>
        <v>582</v>
      </c>
      <c r="G369" s="64"/>
      <c r="H369" s="120" t="s">
        <v>1007</v>
      </c>
      <c r="I369" s="64">
        <v>1</v>
      </c>
      <c r="J369" s="183" t="s">
        <v>1283</v>
      </c>
      <c r="K369" s="183"/>
      <c r="L369" s="183"/>
      <c r="M369" s="183"/>
      <c r="N369" s="183"/>
      <c r="O369" s="183"/>
      <c r="P369" s="183"/>
      <c r="Q369" s="183"/>
      <c r="R369" s="183"/>
      <c r="S369" s="183" t="s">
        <v>1284</v>
      </c>
      <c r="T369" s="183"/>
      <c r="U369" s="64"/>
      <c r="V369" s="100"/>
      <c r="W369" s="65"/>
      <c r="X369"/>
      <c r="Y369" s="65"/>
      <c r="Z369" s="65"/>
      <c r="AA369" s="65"/>
      <c r="AB369" s="64"/>
      <c r="AC369" s="64"/>
      <c r="AD369" s="64"/>
      <c r="AE369" s="64"/>
      <c r="AF369" s="64"/>
      <c r="AH369" s="120"/>
      <c r="AI369" s="19"/>
      <c r="AJ369" s="19"/>
      <c r="AK369" s="19"/>
      <c r="AL369" s="19"/>
      <c r="AM369" s="19"/>
      <c r="AN369" s="19"/>
      <c r="AO369" s="19"/>
      <c r="AP369" s="19"/>
      <c r="AQ369" s="19"/>
      <c r="AR369" s="19"/>
      <c r="AS369" s="19"/>
      <c r="AT369" s="19"/>
      <c r="AU369" s="19"/>
      <c r="AV369" s="19"/>
      <c r="AW369" s="19"/>
      <c r="AX369" s="19"/>
      <c r="AY369" s="19"/>
      <c r="BD369" s="3"/>
      <c r="BE369" s="130"/>
      <c r="BF369" s="132"/>
      <c r="BG369" s="118"/>
      <c r="BH369" s="118"/>
      <c r="BI369" s="118"/>
      <c r="BJ369" s="119"/>
      <c r="BK369" s="119"/>
      <c r="BL369" s="119"/>
      <c r="BM369" s="120"/>
      <c r="BN369" s="120"/>
      <c r="BO369" s="121"/>
    </row>
    <row r="370" spans="3:67">
      <c r="C370" s="16" t="s">
        <v>96</v>
      </c>
      <c r="D370" s="296" t="s">
        <v>740</v>
      </c>
      <c r="E370" s="296"/>
      <c r="F370" s="296"/>
      <c r="G370" s="64"/>
      <c r="H370" s="120" t="s">
        <v>1007</v>
      </c>
      <c r="I370" s="19">
        <v>1</v>
      </c>
      <c r="J370" s="183" t="s">
        <v>108</v>
      </c>
      <c r="K370" s="183"/>
      <c r="L370" s="183"/>
      <c r="M370" s="183"/>
      <c r="N370" s="183"/>
      <c r="O370" s="183"/>
      <c r="P370" s="183"/>
      <c r="Q370" s="183"/>
      <c r="R370" s="183"/>
      <c r="S370" s="183"/>
      <c r="T370" s="183"/>
      <c r="U370" s="66"/>
      <c r="V370" s="102"/>
      <c r="W370" s="64"/>
      <c r="X370"/>
      <c r="Y370" s="64"/>
      <c r="Z370" s="64"/>
      <c r="AA370" s="64"/>
      <c r="AB370" s="64"/>
      <c r="AC370" s="64"/>
      <c r="AD370" s="64"/>
      <c r="AE370" s="64"/>
      <c r="AF370" s="19"/>
      <c r="AH370" s="19"/>
      <c r="AI370" s="19"/>
      <c r="AJ370" s="19"/>
      <c r="AK370" s="19"/>
      <c r="AL370" s="19"/>
      <c r="AM370" s="19"/>
      <c r="AN370" s="19"/>
      <c r="AO370" s="19"/>
      <c r="AP370" s="19"/>
      <c r="AQ370" s="19"/>
      <c r="AR370" s="19"/>
      <c r="AS370" s="19"/>
      <c r="AT370" s="19"/>
      <c r="AU370" s="19"/>
      <c r="AV370" s="19"/>
      <c r="AW370" s="19"/>
      <c r="AX370" s="19"/>
      <c r="AY370" s="19"/>
      <c r="BD370" s="3"/>
      <c r="BE370" s="130"/>
      <c r="BF370" s="132"/>
      <c r="BG370" s="118">
        <v>734</v>
      </c>
      <c r="BH370" s="118"/>
      <c r="BI370" s="118"/>
      <c r="BJ370" s="120" t="s">
        <v>1003</v>
      </c>
      <c r="BK370" s="119"/>
      <c r="BL370" s="119"/>
      <c r="BM370" s="120"/>
      <c r="BN370" s="120"/>
      <c r="BO370" s="121"/>
    </row>
    <row r="371" spans="3:67">
      <c r="C371" s="108" t="s">
        <v>96</v>
      </c>
      <c r="D371" s="296" t="s">
        <v>740</v>
      </c>
      <c r="E371" s="296"/>
      <c r="F371" s="296"/>
      <c r="G371" s="105"/>
      <c r="H371" s="109" t="s">
        <v>1006</v>
      </c>
      <c r="I371" s="64">
        <v>1</v>
      </c>
      <c r="J371" s="183" t="s">
        <v>996</v>
      </c>
      <c r="K371" s="183"/>
      <c r="L371" s="183"/>
      <c r="M371" s="183"/>
      <c r="N371" s="183"/>
      <c r="O371" s="183"/>
      <c r="P371" s="183"/>
      <c r="Q371" s="183"/>
      <c r="R371" s="183"/>
      <c r="S371" s="183"/>
      <c r="T371" s="183"/>
      <c r="U371" s="66"/>
      <c r="V371" s="102"/>
      <c r="W371" s="64"/>
      <c r="X371"/>
      <c r="Y371" s="64"/>
      <c r="Z371" s="64"/>
      <c r="AA371" s="64"/>
      <c r="AB371" s="64"/>
      <c r="AC371" s="64"/>
      <c r="AD371" s="64"/>
      <c r="AE371" s="64"/>
      <c r="AH371" s="19"/>
      <c r="AI371" s="19"/>
      <c r="AJ371" s="19"/>
      <c r="AK371" s="19"/>
      <c r="AL371" s="19"/>
      <c r="AP371" s="19"/>
      <c r="BB371" s="3"/>
      <c r="BC371" s="3"/>
      <c r="BD371" s="3"/>
      <c r="BE371" s="130"/>
      <c r="BF371" s="132"/>
      <c r="BG371" s="118"/>
      <c r="BH371" s="118"/>
      <c r="BI371" s="118"/>
      <c r="BJ371" s="120"/>
      <c r="BK371" s="119"/>
      <c r="BL371" s="119"/>
      <c r="BM371" s="120"/>
      <c r="BN371" s="120"/>
      <c r="BO371" s="121"/>
    </row>
    <row r="372" spans="3:67">
      <c r="C372" s="16" t="s">
        <v>96</v>
      </c>
      <c r="D372" s="296" t="s">
        <v>740</v>
      </c>
      <c r="E372" s="296"/>
      <c r="F372" s="296"/>
      <c r="G372" s="64"/>
      <c r="H372" s="109" t="s">
        <v>1006</v>
      </c>
      <c r="I372" s="19">
        <v>1</v>
      </c>
      <c r="J372" s="183" t="s">
        <v>99</v>
      </c>
      <c r="K372" s="183"/>
      <c r="L372" s="183"/>
      <c r="M372" s="183"/>
      <c r="N372" s="183"/>
      <c r="O372" s="183"/>
      <c r="P372" s="183"/>
      <c r="Q372" s="183"/>
      <c r="R372" s="183"/>
      <c r="S372" s="183"/>
      <c r="T372" s="183"/>
      <c r="U372" s="66"/>
      <c r="V372" s="102"/>
      <c r="W372" s="64"/>
      <c r="X372"/>
      <c r="Y372" s="64"/>
      <c r="Z372" s="64"/>
      <c r="AA372" s="64"/>
      <c r="AB372" s="64"/>
      <c r="AC372" s="64"/>
      <c r="AD372" s="64"/>
      <c r="AE372" s="19"/>
      <c r="AG372" s="36"/>
      <c r="AH372" s="19"/>
      <c r="AI372" s="19"/>
      <c r="AJ372" s="19"/>
      <c r="AK372" s="19"/>
      <c r="BB372" s="3"/>
      <c r="BC372" s="3"/>
      <c r="BD372" s="3"/>
      <c r="BE372" s="130"/>
      <c r="BF372" s="132"/>
      <c r="BG372" s="118"/>
      <c r="BH372" s="118"/>
      <c r="BI372" s="118"/>
      <c r="BJ372" s="120"/>
      <c r="BK372" s="119"/>
      <c r="BL372" s="119"/>
      <c r="BM372" s="120"/>
      <c r="BN372" s="120"/>
      <c r="BO372" s="121"/>
    </row>
    <row r="373" spans="3:67">
      <c r="C373" s="16" t="s">
        <v>96</v>
      </c>
      <c r="D373" s="296" t="s">
        <v>740</v>
      </c>
      <c r="E373" s="296"/>
      <c r="F373" s="296"/>
      <c r="G373" s="64"/>
      <c r="H373" s="109" t="s">
        <v>1006</v>
      </c>
      <c r="I373" s="19">
        <v>1</v>
      </c>
      <c r="J373" s="183" t="s">
        <v>114</v>
      </c>
      <c r="K373" s="183"/>
      <c r="L373" s="183"/>
      <c r="M373" s="183"/>
      <c r="N373" s="183"/>
      <c r="O373" s="183"/>
      <c r="P373" s="183"/>
      <c r="Q373" s="183"/>
      <c r="R373" s="183"/>
      <c r="S373" s="183"/>
      <c r="T373" s="183"/>
      <c r="U373" s="64"/>
      <c r="V373" s="100"/>
      <c r="W373" s="64"/>
      <c r="X373" s="64"/>
      <c r="Y373" s="64"/>
      <c r="Z373" s="64"/>
      <c r="AA373" s="64"/>
      <c r="AB373" s="19"/>
      <c r="AC373" s="19"/>
      <c r="AD373" s="19"/>
      <c r="AG373" s="36"/>
      <c r="AH373" s="19"/>
      <c r="AI373" s="19"/>
      <c r="AJ373" s="19"/>
      <c r="BB373" s="3"/>
      <c r="BC373" s="3"/>
      <c r="BD373" s="3"/>
      <c r="BE373" s="130"/>
      <c r="BF373" s="132"/>
      <c r="BG373" s="128">
        <f>SUM(BG363:BG372)</f>
        <v>47745</v>
      </c>
      <c r="BH373" s="133" t="s">
        <v>746</v>
      </c>
      <c r="BI373" s="128"/>
      <c r="BJ373" s="129" t="s">
        <v>754</v>
      </c>
      <c r="BK373" s="129"/>
      <c r="BL373" s="119"/>
      <c r="BM373" s="120"/>
      <c r="BN373" s="120"/>
      <c r="BO373" s="121"/>
    </row>
    <row r="374" spans="3:67">
      <c r="C374" s="25"/>
      <c r="D374" s="125"/>
      <c r="E374" s="125"/>
      <c r="F374" s="125"/>
      <c r="G374" s="163"/>
      <c r="H374" s="125"/>
      <c r="I374" s="27"/>
      <c r="J374" s="70"/>
      <c r="K374" s="70"/>
      <c r="L374" s="70"/>
      <c r="M374" s="70"/>
      <c r="N374" s="70"/>
      <c r="O374" s="70"/>
      <c r="P374" s="70"/>
      <c r="Q374" s="70"/>
      <c r="R374" s="70"/>
      <c r="S374" s="70"/>
      <c r="T374" s="70"/>
      <c r="U374" s="70"/>
      <c r="V374" s="28">
        <f>SUM(I340:I373)</f>
        <v>28</v>
      </c>
      <c r="W374" s="19"/>
      <c r="X374" s="19"/>
      <c r="Y374" s="19"/>
      <c r="Z374" s="19"/>
      <c r="AA374" s="19"/>
      <c r="AH374" s="19"/>
      <c r="BD374" s="3"/>
      <c r="BE374" s="122"/>
      <c r="BF374" s="125"/>
      <c r="BG374" s="123"/>
      <c r="BH374" s="125"/>
      <c r="BI374" s="125"/>
      <c r="BJ374" s="124"/>
      <c r="BK374" s="124"/>
      <c r="BL374" s="124"/>
      <c r="BM374" s="125"/>
      <c r="BN374" s="125"/>
      <c r="BO374" s="126"/>
    </row>
    <row r="375" spans="3:67">
      <c r="J375" s="66"/>
      <c r="K375" s="66"/>
      <c r="L375" s="66"/>
      <c r="M375" s="66"/>
      <c r="N375" s="66"/>
      <c r="O375" s="66"/>
      <c r="P375" s="66"/>
      <c r="Q375" s="66"/>
      <c r="R375" s="66"/>
      <c r="S375" s="66"/>
      <c r="T375" s="66"/>
      <c r="U375" s="66"/>
      <c r="V375" s="66"/>
      <c r="BG375" s="3">
        <v>48770</v>
      </c>
      <c r="BH375" s="4" t="s">
        <v>745</v>
      </c>
      <c r="BI375" s="4"/>
      <c r="BJ375" s="2"/>
      <c r="BM375" s="1"/>
    </row>
    <row r="376" spans="3:67">
      <c r="C376" s="250" t="s">
        <v>1095</v>
      </c>
      <c r="D376" s="251">
        <v>42600</v>
      </c>
      <c r="E376" s="252"/>
      <c r="F376" s="253">
        <f>$B$1-D376</f>
        <v>682</v>
      </c>
      <c r="G376" s="254"/>
      <c r="H376" s="255"/>
      <c r="I376" s="254">
        <v>1</v>
      </c>
      <c r="J376" s="256" t="s">
        <v>1247</v>
      </c>
      <c r="K376" s="256"/>
      <c r="L376" s="256"/>
      <c r="M376" s="256"/>
      <c r="N376" s="256"/>
      <c r="O376" s="256"/>
      <c r="P376" s="256"/>
      <c r="Q376" s="256"/>
      <c r="R376" s="259" t="s">
        <v>1248</v>
      </c>
      <c r="S376" s="256"/>
      <c r="T376" s="256"/>
      <c r="U376" s="257"/>
      <c r="V376" s="258"/>
      <c r="BG376" s="3"/>
      <c r="BH376" s="4"/>
      <c r="BI376" s="4"/>
      <c r="BJ376" s="2"/>
      <c r="BM376" s="1"/>
    </row>
    <row r="377" spans="3:67">
      <c r="J377" s="65"/>
      <c r="K377" s="65"/>
      <c r="L377" s="65"/>
      <c r="M377" s="65"/>
      <c r="N377" s="65"/>
      <c r="O377" s="65"/>
      <c r="P377" s="65"/>
      <c r="Q377" s="65"/>
      <c r="R377" s="65"/>
      <c r="S377" s="65"/>
      <c r="T377" s="65"/>
      <c r="U377" s="65"/>
      <c r="V377" s="65"/>
      <c r="BG377" s="3"/>
      <c r="BJ377" s="2"/>
      <c r="BM377" s="1"/>
    </row>
    <row r="378" spans="3:67">
      <c r="C378" s="29" t="s">
        <v>96</v>
      </c>
      <c r="D378" s="297" t="s">
        <v>1308</v>
      </c>
      <c r="E378" s="297"/>
      <c r="F378" s="297"/>
      <c r="G378" s="162"/>
      <c r="H378" s="115" t="s">
        <v>1006</v>
      </c>
      <c r="I378" s="14">
        <v>1</v>
      </c>
      <c r="J378" s="185" t="s">
        <v>109</v>
      </c>
      <c r="K378" s="185"/>
      <c r="L378" s="185"/>
      <c r="M378" s="185"/>
      <c r="N378" s="185"/>
      <c r="O378" s="185"/>
      <c r="P378" s="185"/>
      <c r="Q378" s="185"/>
      <c r="R378" s="185"/>
      <c r="S378" s="185"/>
      <c r="T378" s="185"/>
      <c r="U378" s="71"/>
      <c r="V378" s="103"/>
      <c r="BE378" s="29"/>
      <c r="BF378" s="14"/>
      <c r="BG378" s="30">
        <f>BG375-BG373</f>
        <v>1025</v>
      </c>
      <c r="BH378" s="30" t="s">
        <v>761</v>
      </c>
      <c r="BI378" s="30"/>
      <c r="BJ378" s="31"/>
      <c r="BK378" s="31"/>
      <c r="BL378" s="31"/>
      <c r="BM378" s="32"/>
      <c r="BN378" s="32"/>
      <c r="BO378" s="15"/>
    </row>
    <row r="379" spans="3:67">
      <c r="C379" s="117" t="s">
        <v>97</v>
      </c>
      <c r="D379" s="174" t="s">
        <v>1214</v>
      </c>
      <c r="E379" s="166">
        <v>43098</v>
      </c>
      <c r="F379" s="174"/>
      <c r="G379" s="64"/>
      <c r="H379" s="120" t="s">
        <v>1006</v>
      </c>
      <c r="I379" s="64">
        <v>0</v>
      </c>
      <c r="J379" s="225" t="s">
        <v>1211</v>
      </c>
      <c r="K379" s="225"/>
      <c r="L379" s="225"/>
      <c r="M379" s="184"/>
      <c r="N379" s="184"/>
      <c r="O379" s="184"/>
      <c r="P379" s="184"/>
      <c r="Q379" s="184"/>
      <c r="R379"/>
      <c r="S379" t="s">
        <v>1212</v>
      </c>
      <c r="T379" s="184"/>
      <c r="U379" s="120"/>
      <c r="V379" s="121"/>
      <c r="AF379" s="36"/>
      <c r="BE379" s="25"/>
      <c r="BF379" s="27"/>
      <c r="BG379" s="26"/>
      <c r="BH379" s="26" t="s">
        <v>749</v>
      </c>
      <c r="BI379" s="26"/>
      <c r="BJ379" s="33"/>
      <c r="BK379" s="33"/>
      <c r="BL379" s="33"/>
      <c r="BM379" s="34"/>
      <c r="BN379" s="34"/>
      <c r="BO379" s="28"/>
    </row>
    <row r="380" spans="3:67">
      <c r="C380" s="117" t="s">
        <v>97</v>
      </c>
      <c r="D380" s="159">
        <v>43160</v>
      </c>
      <c r="E380" s="141"/>
      <c r="F380" s="158">
        <f>$B$1-D380</f>
        <v>122</v>
      </c>
      <c r="G380" s="64"/>
      <c r="H380" s="120" t="s">
        <v>1006</v>
      </c>
      <c r="I380" s="64">
        <v>1</v>
      </c>
      <c r="J380" s="184" t="s">
        <v>1352</v>
      </c>
      <c r="K380" s="184"/>
      <c r="L380" s="184"/>
      <c r="M380" s="184"/>
      <c r="N380" s="184"/>
      <c r="O380" s="184"/>
      <c r="P380" s="184"/>
      <c r="Q380" s="184"/>
      <c r="R380"/>
      <c r="S380" t="s">
        <v>1353</v>
      </c>
      <c r="T380" s="184"/>
      <c r="U380" s="120"/>
      <c r="V380" s="121"/>
      <c r="AF380" s="36"/>
      <c r="BE380" s="3"/>
      <c r="BF380" s="3"/>
      <c r="BG380" s="2"/>
      <c r="BH380" s="2"/>
      <c r="BI380" s="2"/>
      <c r="BJ380" s="1"/>
      <c r="BK380" s="1"/>
      <c r="BL380" s="1"/>
      <c r="BM380" s="1"/>
    </row>
    <row r="381" spans="3:67">
      <c r="C381" s="16" t="s">
        <v>97</v>
      </c>
      <c r="D381" s="167">
        <v>38018</v>
      </c>
      <c r="E381" s="141"/>
      <c r="F381" s="158">
        <f>$B$1-D381</f>
        <v>5264</v>
      </c>
      <c r="G381" s="64"/>
      <c r="H381" s="120" t="s">
        <v>1006</v>
      </c>
      <c r="I381" s="19">
        <v>1</v>
      </c>
      <c r="J381" s="184" t="s">
        <v>997</v>
      </c>
      <c r="K381" s="184"/>
      <c r="L381" s="184"/>
      <c r="M381" s="184"/>
      <c r="N381" s="184"/>
      <c r="O381" s="184"/>
      <c r="P381" s="184"/>
      <c r="Q381" s="184"/>
      <c r="R381" s="184"/>
      <c r="S381" s="184"/>
      <c r="T381" s="184"/>
      <c r="U381" s="65"/>
      <c r="V381" s="101"/>
      <c r="AF381" s="36"/>
      <c r="BE381" s="3"/>
      <c r="BF381" s="3"/>
      <c r="BG381" s="2"/>
      <c r="BH381" s="2"/>
      <c r="BI381" s="2"/>
      <c r="BJ381" s="1"/>
      <c r="BK381" s="1"/>
      <c r="BL381" s="1"/>
      <c r="BM381" s="1"/>
    </row>
    <row r="382" spans="3:67">
      <c r="C382" s="117" t="s">
        <v>96</v>
      </c>
      <c r="D382" s="296" t="s">
        <v>740</v>
      </c>
      <c r="E382" s="296"/>
      <c r="F382" s="296"/>
      <c r="G382" s="64"/>
      <c r="H382" s="64" t="s">
        <v>1006</v>
      </c>
      <c r="I382" s="19">
        <v>1</v>
      </c>
      <c r="J382" s="183" t="s">
        <v>111</v>
      </c>
      <c r="K382" s="183"/>
      <c r="L382" s="183"/>
      <c r="M382" s="183"/>
      <c r="N382" s="183"/>
      <c r="O382" s="183"/>
      <c r="P382" s="183"/>
      <c r="Q382" s="183"/>
      <c r="R382" s="183"/>
      <c r="S382" s="183"/>
      <c r="T382" s="183"/>
      <c r="U382" s="64"/>
      <c r="V382" s="100"/>
      <c r="AE382" s="36"/>
      <c r="BE382" s="3"/>
      <c r="BF382" s="3"/>
      <c r="BG382" s="2"/>
      <c r="BH382" s="2"/>
      <c r="BI382" s="2"/>
      <c r="BJ382" s="1"/>
      <c r="BK382" s="1"/>
      <c r="BL382" s="1"/>
      <c r="BM382" s="1"/>
    </row>
    <row r="383" spans="3:67">
      <c r="C383" s="117" t="s">
        <v>96</v>
      </c>
      <c r="D383" s="296" t="s">
        <v>740</v>
      </c>
      <c r="E383" s="296"/>
      <c r="F383" s="296"/>
      <c r="G383" s="64"/>
      <c r="H383" s="64" t="s">
        <v>1006</v>
      </c>
      <c r="I383" s="19">
        <v>1</v>
      </c>
      <c r="J383" s="183" t="s">
        <v>112</v>
      </c>
      <c r="K383" s="183"/>
      <c r="L383" s="183"/>
      <c r="M383" s="183"/>
      <c r="N383" s="183"/>
      <c r="O383" s="183"/>
      <c r="P383" s="183"/>
      <c r="Q383" s="183"/>
      <c r="R383" s="183"/>
      <c r="S383" s="183"/>
      <c r="T383" s="183"/>
      <c r="U383" s="64"/>
      <c r="V383" s="100"/>
      <c r="AB383" s="36"/>
      <c r="AC383" s="36"/>
      <c r="AD383" s="36"/>
      <c r="AE383" s="36"/>
      <c r="BE383" s="3"/>
      <c r="BF383" s="3"/>
      <c r="BG383" s="2"/>
      <c r="BH383" s="2"/>
      <c r="BI383" s="2"/>
      <c r="BJ383" s="1"/>
      <c r="BK383" s="1"/>
      <c r="BL383" s="1"/>
      <c r="BM383" s="1"/>
    </row>
    <row r="384" spans="3:67">
      <c r="C384" s="16" t="s">
        <v>97</v>
      </c>
      <c r="D384" s="296" t="s">
        <v>740</v>
      </c>
      <c r="E384" s="296"/>
      <c r="F384" s="296"/>
      <c r="G384" s="64"/>
      <c r="H384" s="64" t="s">
        <v>1006</v>
      </c>
      <c r="I384" s="19">
        <v>1</v>
      </c>
      <c r="J384" s="183" t="s">
        <v>98</v>
      </c>
      <c r="K384" s="183"/>
      <c r="L384" s="183"/>
      <c r="M384" s="183"/>
      <c r="N384" s="183"/>
      <c r="O384" s="183"/>
      <c r="P384" s="183"/>
      <c r="Q384" s="183"/>
      <c r="R384" s="183"/>
      <c r="S384" s="183"/>
      <c r="T384" s="183"/>
      <c r="U384" s="64"/>
      <c r="V384" s="100"/>
      <c r="W384" s="36"/>
      <c r="X384" s="36"/>
      <c r="Y384" s="36"/>
      <c r="Z384" s="36"/>
      <c r="AA384" s="36"/>
      <c r="AB384" s="36"/>
      <c r="AC384" s="36"/>
      <c r="AD384" s="36"/>
      <c r="BE384" s="3"/>
      <c r="BF384" s="3"/>
      <c r="BG384" s="2"/>
      <c r="BH384" s="2"/>
      <c r="BI384" s="2"/>
      <c r="BJ384" s="1"/>
      <c r="BK384" s="1"/>
      <c r="BL384" s="1"/>
      <c r="BM384" s="1"/>
    </row>
    <row r="385" spans="1:65">
      <c r="C385" s="25"/>
      <c r="D385" s="125"/>
      <c r="E385" s="125"/>
      <c r="F385" s="125"/>
      <c r="G385" s="163"/>
      <c r="H385" s="125"/>
      <c r="I385" s="27"/>
      <c r="J385" s="27"/>
      <c r="K385" s="125"/>
      <c r="L385" s="125"/>
      <c r="M385" s="125"/>
      <c r="N385" s="125"/>
      <c r="O385" s="125"/>
      <c r="P385" s="125"/>
      <c r="Q385" s="125"/>
      <c r="R385" s="125"/>
      <c r="S385" s="125"/>
      <c r="T385" s="125"/>
      <c r="U385" s="27"/>
      <c r="V385" s="28">
        <f>SUM(I378:I384)</f>
        <v>6</v>
      </c>
      <c r="W385" s="36"/>
      <c r="X385" s="36"/>
      <c r="Y385" s="36"/>
      <c r="Z385" s="36"/>
      <c r="AA385" s="36"/>
      <c r="BE385" s="3"/>
      <c r="BF385" s="3"/>
      <c r="BG385" s="2"/>
      <c r="BH385" s="2"/>
      <c r="BI385" s="2"/>
      <c r="BJ385" s="1"/>
      <c r="BK385" s="1"/>
      <c r="BL385" s="1"/>
      <c r="BM385" s="1"/>
    </row>
    <row r="386" spans="1:65">
      <c r="A386" s="60" t="s">
        <v>1100</v>
      </c>
      <c r="W386" s="36"/>
      <c r="X386" s="36"/>
      <c r="Y386" s="36"/>
      <c r="Z386" s="36"/>
      <c r="AA386" s="36"/>
      <c r="BE386" s="3"/>
      <c r="BF386" s="3"/>
      <c r="BG386" s="2"/>
      <c r="BH386" s="2"/>
      <c r="BI386" s="2"/>
      <c r="BJ386" s="1"/>
      <c r="BK386" s="1"/>
      <c r="BL386" s="1"/>
      <c r="BM386" s="1"/>
    </row>
    <row r="387" spans="1:65">
      <c r="W387" s="36"/>
      <c r="X387" s="36"/>
      <c r="Y387" s="36"/>
      <c r="Z387" s="36"/>
      <c r="AA387" s="36"/>
      <c r="BE387" s="3"/>
      <c r="BF387" s="3"/>
      <c r="BG387" s="2"/>
      <c r="BH387" s="2"/>
      <c r="BI387" s="2"/>
      <c r="BJ387" s="1"/>
      <c r="BK387" s="1"/>
      <c r="BL387" s="1"/>
      <c r="BM387" s="1"/>
    </row>
    <row r="388" spans="1:65">
      <c r="W388" s="36"/>
      <c r="X388" s="36"/>
      <c r="Y388" s="36"/>
      <c r="Z388" s="36"/>
      <c r="AA388" s="36"/>
      <c r="BE388" s="3"/>
      <c r="BF388" s="3"/>
      <c r="BG388" s="2"/>
      <c r="BH388" s="2"/>
      <c r="BI388" s="2"/>
      <c r="BJ388" s="1"/>
      <c r="BK388" s="1"/>
      <c r="BL388" s="1"/>
      <c r="BM388" s="1"/>
    </row>
    <row r="389" spans="1:65">
      <c r="J389" s="1" t="s">
        <v>1099</v>
      </c>
      <c r="P389" s="1" t="s">
        <v>1127</v>
      </c>
      <c r="W389" s="36"/>
      <c r="X389" s="36"/>
      <c r="Y389" s="36"/>
      <c r="Z389" s="36"/>
      <c r="AA389" s="36"/>
      <c r="BE389" s="3"/>
      <c r="BF389" s="3"/>
      <c r="BG389" s="2"/>
      <c r="BH389" s="2"/>
      <c r="BI389" s="2"/>
      <c r="BJ389" s="1"/>
      <c r="BK389" s="1"/>
      <c r="BL389" s="1"/>
      <c r="BM389" s="1"/>
    </row>
    <row r="390" spans="1:65">
      <c r="J390" s="1" t="s">
        <v>1128</v>
      </c>
      <c r="P390" s="1" t="s">
        <v>1127</v>
      </c>
      <c r="W390" s="36"/>
      <c r="X390" s="36"/>
      <c r="Y390" s="36"/>
      <c r="Z390" s="36"/>
      <c r="AA390" s="36"/>
      <c r="BE390" s="3"/>
      <c r="BF390" s="3"/>
      <c r="BG390" s="2"/>
      <c r="BH390" s="2"/>
      <c r="BI390" s="2"/>
      <c r="BJ390" s="1"/>
      <c r="BK390" s="1"/>
      <c r="BL390" s="1"/>
      <c r="BM390" s="1"/>
    </row>
    <row r="391" spans="1:65">
      <c r="D391" s="166">
        <v>31937</v>
      </c>
      <c r="E391" s="166">
        <v>35678</v>
      </c>
      <c r="F391" s="165">
        <f t="shared" ref="F391:F399" si="390">E391-D391</f>
        <v>3741</v>
      </c>
      <c r="H391" s="87" t="s">
        <v>1006</v>
      </c>
      <c r="I391" s="87">
        <v>0</v>
      </c>
      <c r="J391" s="87" t="s">
        <v>142</v>
      </c>
      <c r="K391" s="87"/>
      <c r="L391" s="87"/>
      <c r="M391" s="87"/>
      <c r="N391" s="87"/>
      <c r="O391" s="64"/>
      <c r="P391" s="61" t="s">
        <v>1129</v>
      </c>
      <c r="Q391" s="64"/>
      <c r="R391" s="64"/>
      <c r="S391" s="64"/>
      <c r="T391" s="64"/>
      <c r="V391" s="61"/>
      <c r="W391" s="36"/>
      <c r="X391" s="36"/>
      <c r="Y391" s="36"/>
      <c r="Z391" s="36"/>
      <c r="AA391" s="36"/>
      <c r="BE391" s="3"/>
      <c r="BF391" s="3"/>
      <c r="BG391" s="2"/>
      <c r="BH391" s="2"/>
      <c r="BI391" s="2"/>
      <c r="BJ391" s="1"/>
      <c r="BK391" s="1"/>
      <c r="BL391" s="1"/>
      <c r="BM391" s="1"/>
    </row>
    <row r="392" spans="1:65">
      <c r="D392" s="166">
        <v>34245</v>
      </c>
      <c r="E392" s="166">
        <v>35929</v>
      </c>
      <c r="F392" s="165">
        <f t="shared" si="390"/>
        <v>1684</v>
      </c>
      <c r="H392" s="87" t="s">
        <v>1006</v>
      </c>
      <c r="I392" s="87">
        <v>0</v>
      </c>
      <c r="J392" s="87" t="s">
        <v>217</v>
      </c>
      <c r="K392" s="87"/>
      <c r="L392" s="87"/>
      <c r="M392" s="87"/>
      <c r="N392" s="87"/>
      <c r="O392" s="64"/>
      <c r="P392" s="61" t="s">
        <v>1129</v>
      </c>
      <c r="Q392" s="64"/>
      <c r="R392" s="64"/>
      <c r="S392" s="64"/>
      <c r="T392" s="64"/>
      <c r="V392" s="61"/>
      <c r="W392" s="36"/>
      <c r="X392" s="36"/>
      <c r="Y392" s="36"/>
      <c r="Z392" s="36"/>
      <c r="AA392" s="36"/>
      <c r="BE392" s="3"/>
      <c r="BF392" s="3"/>
      <c r="BG392" s="2"/>
      <c r="BH392" s="2"/>
      <c r="BI392" s="2"/>
      <c r="BJ392" s="1"/>
      <c r="BK392" s="1"/>
      <c r="BL392" s="1"/>
      <c r="BM392" s="1"/>
    </row>
    <row r="393" spans="1:65">
      <c r="D393" s="166">
        <v>33031</v>
      </c>
      <c r="E393" s="166">
        <v>36139</v>
      </c>
      <c r="F393" s="165">
        <f t="shared" si="390"/>
        <v>3108</v>
      </c>
      <c r="H393" s="87" t="s">
        <v>1007</v>
      </c>
      <c r="I393" s="87">
        <v>0</v>
      </c>
      <c r="J393" s="87" t="s">
        <v>119</v>
      </c>
      <c r="K393" s="87"/>
      <c r="L393" s="87"/>
      <c r="M393" s="87"/>
      <c r="N393" s="87"/>
      <c r="O393" s="64"/>
      <c r="P393" s="61" t="s">
        <v>1129</v>
      </c>
      <c r="Q393" s="64"/>
      <c r="R393" s="64"/>
      <c r="S393" s="64"/>
      <c r="T393" s="64"/>
      <c r="V393" s="61"/>
      <c r="W393" s="36"/>
      <c r="X393" s="36"/>
      <c r="Y393" s="36"/>
      <c r="Z393" s="36"/>
      <c r="AA393" s="36"/>
      <c r="BE393" s="3"/>
      <c r="BF393" s="3"/>
      <c r="BG393" s="2"/>
      <c r="BH393" s="2"/>
      <c r="BI393" s="2"/>
      <c r="BJ393" s="1"/>
      <c r="BK393" s="1"/>
      <c r="BL393" s="1"/>
      <c r="BM393" s="1"/>
    </row>
    <row r="394" spans="1:65">
      <c r="D394" s="166">
        <v>34776</v>
      </c>
      <c r="E394" s="157">
        <v>36434</v>
      </c>
      <c r="F394" s="165">
        <f t="shared" si="390"/>
        <v>1658</v>
      </c>
      <c r="H394" s="87" t="s">
        <v>1006</v>
      </c>
      <c r="I394" s="87">
        <v>0</v>
      </c>
      <c r="J394" s="155" t="s">
        <v>1102</v>
      </c>
      <c r="K394" s="155"/>
      <c r="L394" s="155"/>
      <c r="M394" s="155"/>
      <c r="N394" s="155"/>
      <c r="O394" s="105"/>
      <c r="Q394" s="105"/>
      <c r="R394" s="105"/>
      <c r="S394" s="105"/>
      <c r="T394" s="105"/>
      <c r="W394" s="36"/>
      <c r="X394" s="36"/>
      <c r="Y394" s="36"/>
      <c r="Z394" s="36"/>
      <c r="AA394" s="36"/>
      <c r="BE394" s="3"/>
      <c r="BF394" s="3"/>
      <c r="BG394" s="2"/>
      <c r="BH394" s="2"/>
      <c r="BI394" s="2"/>
      <c r="BJ394" s="1"/>
      <c r="BK394" s="1"/>
      <c r="BL394" s="1"/>
      <c r="BM394" s="1"/>
    </row>
    <row r="395" spans="1:65">
      <c r="D395" s="166">
        <v>34651</v>
      </c>
      <c r="E395" s="157">
        <v>36434</v>
      </c>
      <c r="F395" s="165">
        <f t="shared" si="390"/>
        <v>1783</v>
      </c>
      <c r="H395" s="87"/>
      <c r="I395" s="8">
        <v>0</v>
      </c>
      <c r="J395" s="8" t="s">
        <v>243</v>
      </c>
      <c r="K395" s="8"/>
      <c r="L395" s="8"/>
      <c r="M395" s="8"/>
      <c r="N395" s="8"/>
      <c r="O395" s="64"/>
      <c r="P395" s="93" t="s">
        <v>1101</v>
      </c>
      <c r="Q395" s="64"/>
      <c r="R395" s="64"/>
      <c r="S395" s="64"/>
      <c r="T395" s="64"/>
      <c r="V395" s="93"/>
      <c r="W395" s="36"/>
      <c r="X395" s="36"/>
      <c r="Y395" s="36"/>
      <c r="Z395" s="36"/>
      <c r="AA395" s="36"/>
      <c r="BE395" s="3"/>
      <c r="BF395" s="3"/>
      <c r="BG395" s="2"/>
      <c r="BH395" s="2"/>
      <c r="BI395" s="2"/>
      <c r="BJ395" s="1"/>
      <c r="BK395" s="1"/>
      <c r="BL395" s="1"/>
      <c r="BM395" s="1"/>
    </row>
    <row r="396" spans="1:65">
      <c r="D396" s="157">
        <v>37987</v>
      </c>
      <c r="E396" s="157">
        <v>39775</v>
      </c>
      <c r="F396" s="165">
        <f t="shared" ref="F396" si="391">E396-D396</f>
        <v>1788</v>
      </c>
      <c r="H396" s="87"/>
      <c r="I396" s="8">
        <v>0</v>
      </c>
      <c r="J396" s="46" t="s">
        <v>200</v>
      </c>
      <c r="K396" s="46"/>
      <c r="L396" s="46"/>
      <c r="M396" s="46"/>
      <c r="N396" s="46"/>
      <c r="O396" s="183"/>
      <c r="P396" s="61" t="s">
        <v>1130</v>
      </c>
      <c r="Q396" s="64"/>
      <c r="R396" s="64"/>
      <c r="S396" s="64"/>
      <c r="T396" s="64"/>
      <c r="V396" s="61"/>
      <c r="W396" s="36"/>
      <c r="X396" s="36"/>
      <c r="Y396" s="36"/>
      <c r="Z396" s="36"/>
      <c r="AA396" s="36"/>
      <c r="BE396" s="3"/>
      <c r="BF396" s="3"/>
      <c r="BG396" s="2"/>
      <c r="BH396" s="2"/>
      <c r="BI396" s="2"/>
      <c r="BJ396" s="1"/>
      <c r="BK396" s="1"/>
      <c r="BL396" s="1"/>
      <c r="BM396" s="1"/>
    </row>
    <row r="397" spans="1:65">
      <c r="A397" s="182" t="s">
        <v>1121</v>
      </c>
      <c r="D397" s="166">
        <v>31722</v>
      </c>
      <c r="E397" s="166">
        <v>36666</v>
      </c>
      <c r="F397" s="165">
        <f t="shared" si="390"/>
        <v>4944</v>
      </c>
      <c r="H397" s="87" t="s">
        <v>1007</v>
      </c>
      <c r="I397" s="87">
        <v>0</v>
      </c>
      <c r="J397" s="87" t="s">
        <v>158</v>
      </c>
      <c r="K397" s="87"/>
      <c r="L397" s="87"/>
      <c r="M397" s="87"/>
      <c r="N397" s="87"/>
      <c r="O397" s="64"/>
      <c r="P397" s="93" t="s">
        <v>1101</v>
      </c>
      <c r="Q397" s="64"/>
      <c r="R397" s="64"/>
      <c r="S397" s="64"/>
      <c r="T397" s="64"/>
      <c r="V397" s="93"/>
      <c r="W397" s="36"/>
      <c r="X397" s="36"/>
      <c r="Y397" s="36"/>
      <c r="Z397" s="36"/>
      <c r="AA397" s="36"/>
      <c r="BE397" s="3"/>
      <c r="BF397" s="3"/>
      <c r="BG397" s="2"/>
      <c r="BH397" s="2"/>
      <c r="BI397" s="2"/>
      <c r="BJ397" s="1"/>
      <c r="BK397" s="1"/>
      <c r="BL397" s="1"/>
      <c r="BM397" s="1"/>
    </row>
    <row r="398" spans="1:65">
      <c r="D398" s="159">
        <v>36871</v>
      </c>
      <c r="E398" s="167">
        <v>37956</v>
      </c>
      <c r="F398" s="158">
        <f t="shared" si="390"/>
        <v>1085</v>
      </c>
      <c r="H398" s="141" t="s">
        <v>1006</v>
      </c>
      <c r="I398" s="141"/>
      <c r="J398" s="141" t="s">
        <v>227</v>
      </c>
      <c r="K398" s="141"/>
      <c r="L398" s="141"/>
      <c r="M398" s="141"/>
      <c r="N398" s="141"/>
      <c r="O398" s="64"/>
      <c r="P398" s="93" t="s">
        <v>1103</v>
      </c>
      <c r="Q398" s="64"/>
      <c r="R398" s="64"/>
      <c r="S398" s="64"/>
      <c r="T398" s="64"/>
      <c r="V398" s="93"/>
      <c r="W398" s="36"/>
      <c r="X398" s="36"/>
      <c r="Y398" s="36"/>
      <c r="Z398" s="36"/>
      <c r="AA398" s="36"/>
      <c r="BE398" s="3"/>
      <c r="BF398" s="3"/>
      <c r="BG398" s="2"/>
      <c r="BH398" s="2"/>
      <c r="BI398" s="2"/>
      <c r="BJ398" s="1"/>
      <c r="BK398" s="1"/>
      <c r="BL398" s="1"/>
      <c r="BM398" s="1"/>
    </row>
    <row r="399" spans="1:65">
      <c r="D399" s="166">
        <v>33620</v>
      </c>
      <c r="E399" s="166">
        <v>37147</v>
      </c>
      <c r="F399" s="165">
        <f t="shared" si="390"/>
        <v>3527</v>
      </c>
      <c r="H399" s="87" t="s">
        <v>1006</v>
      </c>
      <c r="I399" s="87"/>
      <c r="J399" s="87" t="s">
        <v>121</v>
      </c>
      <c r="K399" s="87"/>
      <c r="L399" s="87"/>
      <c r="M399" s="87"/>
      <c r="N399" s="87"/>
      <c r="O399" s="64"/>
      <c r="P399" s="93" t="s">
        <v>1101</v>
      </c>
      <c r="Q399" s="64"/>
      <c r="R399" s="64"/>
      <c r="S399" s="64"/>
      <c r="T399" s="64"/>
      <c r="V399" s="93"/>
      <c r="W399" s="36"/>
      <c r="X399" s="36"/>
      <c r="Y399" s="36"/>
      <c r="Z399" s="36"/>
      <c r="AA399" s="36"/>
      <c r="BE399" s="3"/>
      <c r="BF399" s="3"/>
      <c r="BG399" s="2"/>
      <c r="BH399" s="2"/>
      <c r="BI399" s="2"/>
      <c r="BJ399" s="1"/>
      <c r="BK399" s="1"/>
      <c r="BL399" s="1"/>
      <c r="BM399" s="1"/>
    </row>
    <row r="400" spans="1:65">
      <c r="D400" s="166">
        <v>37165</v>
      </c>
      <c r="E400" s="166">
        <v>40786</v>
      </c>
      <c r="F400" s="165">
        <f t="shared" ref="F400" si="392">E400-D400</f>
        <v>3621</v>
      </c>
      <c r="H400" s="10" t="s">
        <v>1006</v>
      </c>
      <c r="I400" s="1">
        <v>0</v>
      </c>
      <c r="J400" s="181" t="s">
        <v>1104</v>
      </c>
      <c r="K400" s="181"/>
      <c r="L400" s="181"/>
      <c r="M400" s="181"/>
      <c r="N400" s="181"/>
      <c r="O400" s="104"/>
      <c r="P400" s="93" t="s">
        <v>1109</v>
      </c>
      <c r="Q400" s="104"/>
      <c r="R400" s="104"/>
      <c r="S400" s="104"/>
      <c r="T400" s="104"/>
      <c r="V400" s="93"/>
      <c r="W400" s="36"/>
      <c r="X400" s="36"/>
      <c r="Y400" s="36"/>
      <c r="Z400" s="36"/>
      <c r="AA400" s="36"/>
      <c r="BE400" s="3"/>
      <c r="BF400" s="3"/>
      <c r="BG400" s="2"/>
      <c r="BH400" s="2"/>
      <c r="BI400" s="2"/>
      <c r="BJ400" s="1"/>
      <c r="BK400" s="1"/>
      <c r="BL400" s="1"/>
      <c r="BM400" s="1"/>
    </row>
    <row r="401" spans="1:65">
      <c r="D401" s="166">
        <v>34325</v>
      </c>
      <c r="E401" s="157">
        <v>36220</v>
      </c>
      <c r="F401" s="165">
        <f>E401-D401</f>
        <v>1895</v>
      </c>
      <c r="H401" s="87" t="s">
        <v>1006</v>
      </c>
      <c r="I401" s="8">
        <v>0</v>
      </c>
      <c r="J401" s="8" t="s">
        <v>232</v>
      </c>
      <c r="K401" s="8"/>
      <c r="L401" s="8"/>
      <c r="M401" s="8"/>
      <c r="N401" s="8"/>
      <c r="O401" s="64"/>
      <c r="P401" s="93" t="s">
        <v>1101</v>
      </c>
      <c r="Q401" s="64"/>
      <c r="R401" s="64"/>
      <c r="S401" s="64"/>
      <c r="T401" s="109" t="s">
        <v>1105</v>
      </c>
      <c r="V401" s="93"/>
      <c r="W401" s="110" t="s">
        <v>1107</v>
      </c>
      <c r="X401" s="36"/>
      <c r="Y401" s="36"/>
      <c r="Z401" s="110"/>
      <c r="AA401" s="36"/>
      <c r="BE401" s="3"/>
      <c r="BF401" s="3"/>
      <c r="BG401" s="2"/>
      <c r="BH401" s="2"/>
      <c r="BI401" s="2"/>
      <c r="BJ401" s="1"/>
      <c r="BK401" s="1"/>
      <c r="BL401" s="1"/>
      <c r="BM401" s="1"/>
    </row>
    <row r="402" spans="1:65">
      <c r="D402" s="168">
        <v>34993</v>
      </c>
      <c r="E402" s="168">
        <v>37312</v>
      </c>
      <c r="F402" s="170">
        <f>E402-D402</f>
        <v>2319</v>
      </c>
      <c r="H402" s="169" t="s">
        <v>1007</v>
      </c>
      <c r="I402" s="169">
        <v>0</v>
      </c>
      <c r="J402" s="169" t="s">
        <v>143</v>
      </c>
      <c r="K402" s="169"/>
      <c r="L402" s="169"/>
      <c r="M402" s="169"/>
      <c r="N402" s="169"/>
      <c r="O402" s="64"/>
      <c r="P402" s="93" t="s">
        <v>1101</v>
      </c>
      <c r="Q402" s="64"/>
      <c r="R402" s="64"/>
      <c r="S402" s="64"/>
      <c r="T402" s="109"/>
      <c r="V402" s="93"/>
      <c r="W402" s="110"/>
      <c r="X402" s="36"/>
      <c r="Y402" s="36"/>
      <c r="Z402" s="110"/>
      <c r="AA402" s="36"/>
      <c r="BE402" s="3"/>
      <c r="BF402" s="3"/>
      <c r="BG402" s="2"/>
      <c r="BH402" s="2"/>
      <c r="BI402" s="2"/>
      <c r="BJ402" s="1"/>
      <c r="BK402" s="1"/>
      <c r="BL402" s="1"/>
      <c r="BM402" s="1"/>
    </row>
    <row r="403" spans="1:65">
      <c r="D403" s="172"/>
      <c r="E403" s="172">
        <v>37221</v>
      </c>
      <c r="F403" s="161"/>
      <c r="H403" s="10"/>
      <c r="I403" s="10"/>
      <c r="J403" s="42" t="s">
        <v>164</v>
      </c>
      <c r="K403" s="42"/>
      <c r="L403" s="42"/>
      <c r="M403" s="42"/>
      <c r="N403" s="42"/>
      <c r="O403" s="183"/>
      <c r="P403" s="61" t="s">
        <v>1131</v>
      </c>
      <c r="Q403" s="64"/>
      <c r="R403" s="64"/>
      <c r="S403" s="64"/>
      <c r="T403" s="36"/>
      <c r="V403" s="61"/>
      <c r="W403" s="36"/>
      <c r="X403" s="36"/>
      <c r="Y403" s="36"/>
      <c r="Z403" s="36"/>
      <c r="AA403" s="36"/>
      <c r="BE403" s="3"/>
      <c r="BF403" s="3"/>
      <c r="BG403" s="2"/>
      <c r="BH403" s="2"/>
      <c r="BI403" s="2"/>
      <c r="BJ403" s="1"/>
      <c r="BK403" s="1"/>
      <c r="BL403" s="1"/>
      <c r="BM403" s="1"/>
    </row>
    <row r="404" spans="1:65">
      <c r="D404" s="166">
        <v>34982</v>
      </c>
      <c r="E404" s="157">
        <v>37226</v>
      </c>
      <c r="F404" s="165">
        <f>E404-D404</f>
        <v>2244</v>
      </c>
      <c r="H404" s="87"/>
      <c r="I404" s="87">
        <v>0</v>
      </c>
      <c r="J404" s="87" t="s">
        <v>228</v>
      </c>
      <c r="K404" s="87"/>
      <c r="L404" s="87"/>
      <c r="M404" s="87"/>
      <c r="N404" s="87"/>
      <c r="O404" s="64"/>
      <c r="P404" s="93" t="s">
        <v>1106</v>
      </c>
      <c r="Q404" s="64"/>
      <c r="R404" s="64"/>
      <c r="S404" s="64"/>
      <c r="T404" s="109" t="s">
        <v>1105</v>
      </c>
      <c r="V404" s="93"/>
      <c r="W404" s="110" t="s">
        <v>1107</v>
      </c>
      <c r="X404" s="36"/>
      <c r="Y404" s="36"/>
      <c r="Z404" s="110"/>
      <c r="AA404" s="36"/>
      <c r="BE404" s="3"/>
      <c r="BF404" s="3"/>
      <c r="BG404" s="2"/>
      <c r="BH404" s="2"/>
      <c r="BI404" s="2"/>
      <c r="BJ404" s="1"/>
      <c r="BK404" s="1"/>
      <c r="BL404" s="1"/>
      <c r="BM404" s="1"/>
    </row>
    <row r="405" spans="1:65">
      <c r="D405" s="168">
        <v>30935</v>
      </c>
      <c r="E405" s="168">
        <v>37493</v>
      </c>
      <c r="F405" s="170">
        <f>E405-D405</f>
        <v>6558</v>
      </c>
      <c r="H405" s="169" t="s">
        <v>1007</v>
      </c>
      <c r="I405" s="169">
        <v>0</v>
      </c>
      <c r="J405" s="169" t="s">
        <v>122</v>
      </c>
      <c r="K405" s="169"/>
      <c r="L405" s="169"/>
      <c r="M405" s="169"/>
      <c r="N405" s="169"/>
      <c r="O405" s="64"/>
      <c r="P405" s="93" t="s">
        <v>1101</v>
      </c>
      <c r="Q405" s="64"/>
      <c r="R405" s="64"/>
      <c r="S405" s="64"/>
      <c r="T405" s="109"/>
      <c r="V405" s="93"/>
      <c r="W405" s="36"/>
      <c r="X405" s="36"/>
      <c r="Y405" s="36"/>
      <c r="Z405" s="36"/>
      <c r="AA405" s="36"/>
      <c r="BE405" s="3"/>
      <c r="BF405" s="3"/>
      <c r="BG405" s="2"/>
      <c r="BH405" s="2"/>
      <c r="BI405" s="2"/>
      <c r="BJ405" s="1"/>
      <c r="BK405" s="1"/>
      <c r="BL405" s="1"/>
      <c r="BM405" s="1"/>
    </row>
    <row r="406" spans="1:65">
      <c r="D406" s="166">
        <v>34033</v>
      </c>
      <c r="E406" s="166">
        <v>37813</v>
      </c>
      <c r="F406" s="165">
        <f>E406-D406</f>
        <v>3780</v>
      </c>
      <c r="H406" s="87" t="s">
        <v>1007</v>
      </c>
      <c r="I406" s="8">
        <v>0</v>
      </c>
      <c r="J406" s="8" t="s">
        <v>178</v>
      </c>
      <c r="K406" s="8"/>
      <c r="L406" s="8"/>
      <c r="M406" s="8"/>
      <c r="N406" s="8"/>
      <c r="O406" s="64"/>
      <c r="P406" s="61" t="s">
        <v>1133</v>
      </c>
      <c r="Q406" s="64"/>
      <c r="R406" s="64"/>
      <c r="S406" s="64"/>
      <c r="T406" s="109"/>
      <c r="V406" s="61"/>
      <c r="W406" s="36"/>
      <c r="X406" s="36"/>
      <c r="Y406" s="36"/>
      <c r="Z406" s="36"/>
      <c r="AA406" s="36"/>
      <c r="BE406" s="3"/>
      <c r="BF406" s="3"/>
      <c r="BG406" s="2"/>
      <c r="BH406" s="2"/>
      <c r="BI406" s="2"/>
      <c r="BJ406" s="1"/>
      <c r="BK406" s="1"/>
      <c r="BL406" s="1"/>
      <c r="BM406" s="1"/>
    </row>
    <row r="407" spans="1:65">
      <c r="D407" s="166">
        <v>38018</v>
      </c>
      <c r="E407" s="157">
        <v>41754</v>
      </c>
      <c r="F407" s="165">
        <f>E407-D407</f>
        <v>3736</v>
      </c>
      <c r="H407" s="87"/>
      <c r="I407" s="87">
        <v>0</v>
      </c>
      <c r="J407" s="180" t="s">
        <v>1132</v>
      </c>
      <c r="K407" s="180"/>
      <c r="L407" s="180"/>
      <c r="M407" s="180"/>
      <c r="N407" s="180"/>
      <c r="O407" s="104"/>
      <c r="P407" s="93"/>
      <c r="Q407" s="64"/>
      <c r="R407" s="64"/>
      <c r="S407" s="64"/>
      <c r="T407" s="36"/>
      <c r="V407" s="93"/>
      <c r="W407" s="36"/>
      <c r="X407" s="36"/>
      <c r="Y407" s="36"/>
      <c r="Z407" s="36"/>
      <c r="AA407" s="36"/>
      <c r="BE407" s="3"/>
      <c r="BF407" s="3"/>
      <c r="BG407" s="2"/>
      <c r="BH407" s="2"/>
      <c r="BI407" s="2"/>
      <c r="BJ407" s="1"/>
      <c r="BK407" s="1"/>
      <c r="BL407" s="1"/>
      <c r="BM407" s="1"/>
    </row>
    <row r="408" spans="1:65">
      <c r="D408" s="166">
        <v>33879</v>
      </c>
      <c r="E408" s="157">
        <v>38138</v>
      </c>
      <c r="F408" s="165">
        <f t="shared" ref="F408:F417" si="393">E408-D408</f>
        <v>4259</v>
      </c>
      <c r="H408" s="87" t="s">
        <v>1006</v>
      </c>
      <c r="I408" s="87">
        <v>0</v>
      </c>
      <c r="J408" s="180" t="s">
        <v>1056</v>
      </c>
      <c r="K408" s="180"/>
      <c r="L408" s="180"/>
      <c r="M408" s="180"/>
      <c r="N408" s="180"/>
      <c r="O408" s="104"/>
      <c r="P408" s="93" t="s">
        <v>1101</v>
      </c>
      <c r="Q408" s="104"/>
      <c r="R408" s="104"/>
      <c r="S408" s="104"/>
      <c r="T408" s="36"/>
      <c r="V408" s="93"/>
      <c r="W408" s="36"/>
      <c r="X408" s="36"/>
      <c r="Y408" s="36"/>
      <c r="Z408" s="36"/>
      <c r="AA408" s="36"/>
      <c r="BE408" s="3"/>
      <c r="BF408" s="3"/>
      <c r="BG408" s="2"/>
      <c r="BH408" s="2"/>
      <c r="BI408" s="2"/>
      <c r="BJ408" s="1"/>
      <c r="BK408" s="1"/>
      <c r="BL408" s="1"/>
      <c r="BM408" s="1"/>
    </row>
    <row r="409" spans="1:65">
      <c r="D409" s="195">
        <v>37039</v>
      </c>
      <c r="E409" s="195">
        <v>38258</v>
      </c>
      <c r="F409" s="196">
        <f t="shared" si="393"/>
        <v>1219</v>
      </c>
      <c r="H409" s="138" t="s">
        <v>1006</v>
      </c>
      <c r="I409" s="138"/>
      <c r="J409" s="138" t="s">
        <v>292</v>
      </c>
      <c r="K409" s="138"/>
      <c r="L409" s="138"/>
      <c r="M409" s="138"/>
      <c r="N409" s="138"/>
      <c r="O409" s="64"/>
      <c r="P409" s="61" t="s">
        <v>1118</v>
      </c>
      <c r="Q409" s="64"/>
      <c r="R409" s="64"/>
      <c r="S409" s="64"/>
      <c r="T409" s="109" t="s">
        <v>1105</v>
      </c>
      <c r="V409" s="61"/>
      <c r="W409" s="110" t="s">
        <v>1107</v>
      </c>
      <c r="X409" s="36"/>
      <c r="Y409" s="36"/>
      <c r="Z409" s="110"/>
      <c r="AA409" s="36"/>
      <c r="BE409" s="3"/>
      <c r="BF409" s="3"/>
      <c r="BG409" s="2"/>
      <c r="BH409" s="2"/>
      <c r="BI409" s="2"/>
      <c r="BJ409" s="1"/>
      <c r="BK409" s="1"/>
      <c r="BL409" s="1"/>
      <c r="BM409" s="1"/>
    </row>
    <row r="410" spans="1:65">
      <c r="D410" s="168">
        <v>30784</v>
      </c>
      <c r="E410" s="168">
        <v>38575</v>
      </c>
      <c r="F410" s="170">
        <f t="shared" si="393"/>
        <v>7791</v>
      </c>
      <c r="H410" s="169" t="s">
        <v>1007</v>
      </c>
      <c r="I410" s="169">
        <v>0</v>
      </c>
      <c r="J410" s="197" t="s">
        <v>1122</v>
      </c>
      <c r="K410" s="197"/>
      <c r="L410" s="197"/>
      <c r="M410" s="197"/>
      <c r="N410" s="197"/>
      <c r="O410" s="104"/>
      <c r="P410" s="93" t="s">
        <v>1101</v>
      </c>
      <c r="Q410" s="104"/>
      <c r="R410" s="104"/>
      <c r="S410" s="104"/>
      <c r="T410" s="109" t="s">
        <v>1105</v>
      </c>
      <c r="V410" s="93"/>
      <c r="W410" s="110" t="s">
        <v>1107</v>
      </c>
      <c r="X410" s="36"/>
      <c r="Y410" s="36"/>
      <c r="Z410" s="110"/>
      <c r="AA410" s="36"/>
      <c r="BE410" s="3"/>
      <c r="BF410" s="3"/>
      <c r="BG410" s="2"/>
      <c r="BH410" s="2"/>
      <c r="BI410" s="2"/>
      <c r="BJ410" s="1"/>
      <c r="BK410" s="1"/>
      <c r="BL410" s="1"/>
      <c r="BM410" s="1"/>
    </row>
    <row r="411" spans="1:65">
      <c r="D411" s="168">
        <v>32671</v>
      </c>
      <c r="E411" s="168">
        <v>39264</v>
      </c>
      <c r="F411" s="170">
        <f t="shared" si="393"/>
        <v>6593</v>
      </c>
      <c r="H411" s="169" t="s">
        <v>1007</v>
      </c>
      <c r="I411" s="169">
        <v>0</v>
      </c>
      <c r="J411" s="197" t="s">
        <v>1036</v>
      </c>
      <c r="K411" s="197"/>
      <c r="L411" s="197"/>
      <c r="M411" s="197"/>
      <c r="N411" s="197"/>
      <c r="O411" s="104"/>
      <c r="P411" s="93" t="s">
        <v>1101</v>
      </c>
      <c r="Q411" s="104"/>
      <c r="R411" s="104"/>
      <c r="S411" s="104"/>
      <c r="T411" s="110" t="s">
        <v>1108</v>
      </c>
      <c r="V411" s="93"/>
      <c r="W411" s="36"/>
      <c r="X411" s="36"/>
      <c r="Y411" s="36"/>
      <c r="Z411" s="36"/>
      <c r="AA411" s="36"/>
      <c r="BE411" s="3"/>
      <c r="BF411" s="3"/>
      <c r="BG411" s="2"/>
      <c r="BH411" s="2"/>
      <c r="BI411" s="2"/>
      <c r="BJ411" s="1"/>
      <c r="BK411" s="1"/>
      <c r="BL411" s="1"/>
      <c r="BM411" s="1"/>
    </row>
    <row r="412" spans="1:65">
      <c r="D412" s="166">
        <v>35401</v>
      </c>
      <c r="E412" s="157">
        <v>39083</v>
      </c>
      <c r="F412" s="165">
        <f t="shared" si="393"/>
        <v>3682</v>
      </c>
      <c r="H412" s="87" t="s">
        <v>1006</v>
      </c>
      <c r="I412" s="87">
        <v>0</v>
      </c>
      <c r="J412" s="180" t="s">
        <v>1076</v>
      </c>
      <c r="K412" s="180"/>
      <c r="L412" s="180"/>
      <c r="M412" s="180"/>
      <c r="N412" s="180"/>
      <c r="O412" s="104"/>
      <c r="P412" s="93" t="s">
        <v>1101</v>
      </c>
      <c r="Q412" s="104"/>
      <c r="R412" s="104"/>
      <c r="S412" s="104"/>
      <c r="T412" s="36"/>
      <c r="V412" s="93"/>
      <c r="W412" s="36"/>
      <c r="X412" s="36"/>
      <c r="Y412" s="36"/>
      <c r="Z412" s="36"/>
      <c r="AA412" s="36"/>
      <c r="BE412" s="3"/>
      <c r="BF412" s="3"/>
      <c r="BG412" s="2"/>
      <c r="BH412" s="2"/>
      <c r="BI412" s="2"/>
      <c r="BJ412" s="1"/>
      <c r="BK412" s="1"/>
      <c r="BL412" s="1"/>
      <c r="BM412" s="1"/>
    </row>
    <row r="413" spans="1:65">
      <c r="D413" s="166">
        <v>31744</v>
      </c>
      <c r="E413" s="166">
        <v>39145</v>
      </c>
      <c r="F413" s="165">
        <f t="shared" si="393"/>
        <v>7401</v>
      </c>
      <c r="H413" s="87" t="s">
        <v>1007</v>
      </c>
      <c r="I413" s="87">
        <v>0</v>
      </c>
      <c r="J413" s="180" t="s">
        <v>1045</v>
      </c>
      <c r="K413" s="180"/>
      <c r="L413" s="180"/>
      <c r="M413" s="180"/>
      <c r="N413" s="180"/>
      <c r="O413" s="104"/>
      <c r="P413" s="93" t="s">
        <v>1101</v>
      </c>
      <c r="Q413" s="104"/>
      <c r="R413" s="104"/>
      <c r="S413" s="104"/>
      <c r="T413" s="109" t="s">
        <v>1105</v>
      </c>
      <c r="V413" s="93"/>
      <c r="W413" s="110" t="s">
        <v>1107</v>
      </c>
      <c r="X413" s="36"/>
      <c r="Y413" s="36"/>
      <c r="Z413" s="110"/>
      <c r="AA413" s="36"/>
      <c r="BE413" s="3"/>
      <c r="BF413" s="3"/>
      <c r="BG413" s="2"/>
      <c r="BH413" s="2"/>
      <c r="BI413" s="2"/>
      <c r="BJ413" s="1"/>
      <c r="BK413" s="1"/>
      <c r="BL413" s="1"/>
      <c r="BM413" s="1"/>
    </row>
    <row r="414" spans="1:65">
      <c r="D414" s="168">
        <v>33742</v>
      </c>
      <c r="E414" s="168">
        <v>40293</v>
      </c>
      <c r="F414" s="170">
        <f t="shared" si="393"/>
        <v>6551</v>
      </c>
      <c r="H414" s="169" t="s">
        <v>1007</v>
      </c>
      <c r="I414" s="169">
        <v>0</v>
      </c>
      <c r="J414" s="197" t="s">
        <v>1034</v>
      </c>
      <c r="K414" s="197"/>
      <c r="L414" s="197"/>
      <c r="M414" s="197"/>
      <c r="N414" s="197"/>
      <c r="O414" s="104"/>
      <c r="P414" s="93" t="s">
        <v>1101</v>
      </c>
      <c r="Q414" s="104"/>
      <c r="R414" s="104"/>
      <c r="S414" s="104"/>
      <c r="T414" s="109" t="s">
        <v>1105</v>
      </c>
      <c r="V414" s="93"/>
      <c r="W414" s="110" t="s">
        <v>1107</v>
      </c>
      <c r="X414" s="36"/>
      <c r="Y414" s="36"/>
      <c r="Z414" s="110"/>
      <c r="AA414" s="36"/>
      <c r="BE414" s="3"/>
      <c r="BF414" s="3"/>
      <c r="BG414" s="2"/>
      <c r="BH414" s="2"/>
      <c r="BI414" s="2"/>
      <c r="BJ414" s="1"/>
      <c r="BK414" s="1"/>
      <c r="BL414" s="1"/>
      <c r="BM414" s="1"/>
    </row>
    <row r="415" spans="1:65">
      <c r="A415" s="182" t="s">
        <v>1121</v>
      </c>
      <c r="D415" s="168">
        <v>31975</v>
      </c>
      <c r="E415" s="168">
        <v>40504</v>
      </c>
      <c r="F415" s="170">
        <f t="shared" si="393"/>
        <v>8529</v>
      </c>
      <c r="H415" s="169" t="s">
        <v>1007</v>
      </c>
      <c r="I415" s="169">
        <v>0</v>
      </c>
      <c r="J415" s="197" t="s">
        <v>1055</v>
      </c>
      <c r="K415" s="197"/>
      <c r="L415" s="197"/>
      <c r="M415" s="197"/>
      <c r="N415" s="197"/>
      <c r="O415" s="104"/>
      <c r="P415" s="93" t="s">
        <v>1101</v>
      </c>
      <c r="Q415" s="104"/>
      <c r="R415" s="104"/>
      <c r="S415" s="104"/>
      <c r="T415" s="109" t="s">
        <v>1105</v>
      </c>
      <c r="V415" s="93"/>
      <c r="W415" s="110" t="s">
        <v>1107</v>
      </c>
      <c r="X415" s="36"/>
      <c r="Y415" s="36"/>
      <c r="Z415" s="110"/>
      <c r="AA415" s="36"/>
      <c r="BE415" s="3"/>
      <c r="BF415" s="3"/>
      <c r="BG415" s="2"/>
      <c r="BH415" s="2"/>
      <c r="BI415" s="2"/>
      <c r="BJ415" s="1"/>
      <c r="BK415" s="1"/>
      <c r="BL415" s="1"/>
      <c r="BM415" s="1"/>
    </row>
    <row r="416" spans="1:65">
      <c r="D416" s="168">
        <v>34776</v>
      </c>
      <c r="E416" s="198">
        <v>36434</v>
      </c>
      <c r="F416" s="170">
        <f t="shared" si="393"/>
        <v>1658</v>
      </c>
      <c r="H416" s="169" t="s">
        <v>1006</v>
      </c>
      <c r="I416" s="169">
        <v>0</v>
      </c>
      <c r="J416" s="169" t="s">
        <v>200</v>
      </c>
      <c r="K416" s="169"/>
      <c r="L416" s="169"/>
      <c r="M416" s="169"/>
      <c r="N416" s="169"/>
      <c r="O416" s="64"/>
      <c r="P416" s="93" t="s">
        <v>1101</v>
      </c>
      <c r="Q416" s="64"/>
      <c r="R416" s="64"/>
      <c r="S416" s="64"/>
      <c r="T416" s="36"/>
      <c r="V416" s="93"/>
      <c r="W416" s="36"/>
      <c r="X416" s="36"/>
      <c r="Y416" s="36"/>
      <c r="Z416" s="36"/>
      <c r="AA416" s="36"/>
      <c r="BE416" s="3"/>
      <c r="BF416" s="3"/>
      <c r="BG416" s="2"/>
      <c r="BH416" s="2"/>
      <c r="BI416" s="2"/>
      <c r="BJ416" s="1"/>
      <c r="BK416" s="1"/>
      <c r="BL416" s="1"/>
      <c r="BM416" s="1"/>
    </row>
    <row r="417" spans="4:65">
      <c r="D417" s="166">
        <v>32599</v>
      </c>
      <c r="E417" s="166">
        <v>39376</v>
      </c>
      <c r="F417" s="165">
        <f t="shared" si="393"/>
        <v>6777</v>
      </c>
      <c r="H417" s="87" t="s">
        <v>1006</v>
      </c>
      <c r="I417" s="87">
        <v>0</v>
      </c>
      <c r="J417" s="180" t="s">
        <v>1082</v>
      </c>
      <c r="K417" s="180"/>
      <c r="L417" s="180"/>
      <c r="M417" s="180"/>
      <c r="N417" s="180"/>
      <c r="O417" s="104"/>
      <c r="P417" s="93" t="s">
        <v>1101</v>
      </c>
      <c r="Q417" s="104"/>
      <c r="R417" s="104"/>
      <c r="S417" s="104"/>
      <c r="T417" s="36"/>
      <c r="V417" s="93"/>
      <c r="W417" s="36"/>
      <c r="X417" s="36"/>
      <c r="Y417" s="36"/>
      <c r="Z417" s="36"/>
      <c r="AA417" s="36"/>
      <c r="BE417" s="3"/>
      <c r="BF417" s="3"/>
      <c r="BG417" s="2"/>
      <c r="BH417" s="2"/>
      <c r="BI417" s="2"/>
      <c r="BJ417" s="1"/>
      <c r="BK417" s="1"/>
      <c r="BL417" s="1"/>
      <c r="BM417" s="1"/>
    </row>
    <row r="418" spans="4:65">
      <c r="D418" s="172"/>
      <c r="E418" s="172">
        <v>40786</v>
      </c>
      <c r="F418" s="161"/>
      <c r="H418" s="120" t="s">
        <v>1006</v>
      </c>
      <c r="I418" s="120">
        <v>0</v>
      </c>
      <c r="J418" s="104" t="s">
        <v>110</v>
      </c>
      <c r="K418" s="104"/>
      <c r="L418" s="104"/>
      <c r="M418" s="104"/>
      <c r="N418" s="104"/>
      <c r="O418" s="104"/>
      <c r="P418" s="61" t="s">
        <v>1115</v>
      </c>
      <c r="Q418" s="104"/>
      <c r="R418" s="104"/>
      <c r="S418" s="104"/>
      <c r="T418" s="109" t="s">
        <v>1105</v>
      </c>
      <c r="U418" s="64"/>
      <c r="V418" s="61"/>
      <c r="W418" s="110" t="s">
        <v>1107</v>
      </c>
      <c r="X418" s="36"/>
      <c r="Y418" s="36"/>
      <c r="Z418" s="110"/>
      <c r="AA418" s="36"/>
      <c r="BE418" s="3"/>
      <c r="BF418" s="3"/>
      <c r="BG418" s="2"/>
      <c r="BH418" s="2"/>
      <c r="BI418" s="2"/>
      <c r="BJ418" s="1"/>
      <c r="BK418" s="1"/>
      <c r="BL418" s="1"/>
      <c r="BM418" s="1"/>
    </row>
    <row r="419" spans="4:65">
      <c r="D419" s="168">
        <v>35777</v>
      </c>
      <c r="E419" s="168">
        <v>39880</v>
      </c>
      <c r="F419" s="170">
        <f t="shared" ref="F419:F429" si="394">E419-D419</f>
        <v>4103</v>
      </c>
      <c r="H419" s="169" t="s">
        <v>1007</v>
      </c>
      <c r="I419" s="169">
        <v>0</v>
      </c>
      <c r="J419" s="197" t="s">
        <v>1047</v>
      </c>
      <c r="K419" s="197"/>
      <c r="L419" s="197"/>
      <c r="M419" s="197"/>
      <c r="N419" s="197"/>
      <c r="O419" s="104"/>
      <c r="Q419" s="104"/>
      <c r="R419" s="104"/>
      <c r="S419" s="104"/>
      <c r="T419" s="109" t="s">
        <v>740</v>
      </c>
      <c r="W419" s="36"/>
      <c r="X419" s="36"/>
      <c r="Y419" s="36"/>
      <c r="Z419" s="36"/>
      <c r="AA419" s="36"/>
      <c r="BE419" s="3"/>
      <c r="BF419" s="3"/>
      <c r="BG419" s="2"/>
      <c r="BH419" s="2"/>
      <c r="BI419" s="2"/>
      <c r="BJ419" s="1"/>
      <c r="BK419" s="1"/>
      <c r="BL419" s="1"/>
      <c r="BM419" s="1"/>
    </row>
    <row r="420" spans="4:65">
      <c r="D420" s="166">
        <v>35846</v>
      </c>
      <c r="E420" s="157">
        <v>37226</v>
      </c>
      <c r="F420" s="165">
        <f t="shared" si="394"/>
        <v>1380</v>
      </c>
      <c r="H420" s="174" t="s">
        <v>1006</v>
      </c>
      <c r="I420" s="87">
        <v>0</v>
      </c>
      <c r="J420" s="180" t="s">
        <v>1058</v>
      </c>
      <c r="K420" s="180"/>
      <c r="L420" s="180"/>
      <c r="M420" s="180"/>
      <c r="N420" s="180"/>
      <c r="O420" s="104"/>
      <c r="Q420" s="104"/>
      <c r="R420" s="104"/>
      <c r="S420" s="104"/>
      <c r="T420" s="109" t="s">
        <v>1105</v>
      </c>
      <c r="W420" s="110" t="s">
        <v>1107</v>
      </c>
      <c r="X420" s="36"/>
      <c r="Y420" s="36"/>
      <c r="Z420" s="110"/>
      <c r="AA420" s="36"/>
      <c r="BE420" s="3"/>
      <c r="BF420" s="3"/>
      <c r="BG420" s="2"/>
      <c r="BH420" s="2"/>
      <c r="BI420" s="2"/>
      <c r="BJ420" s="1"/>
      <c r="BK420" s="1"/>
      <c r="BL420" s="1"/>
      <c r="BM420" s="1"/>
    </row>
    <row r="421" spans="4:65">
      <c r="D421" s="168">
        <v>32122</v>
      </c>
      <c r="E421" s="168">
        <v>41271</v>
      </c>
      <c r="F421" s="170">
        <f t="shared" si="394"/>
        <v>9149</v>
      </c>
      <c r="H421" s="169" t="s">
        <v>1007</v>
      </c>
      <c r="I421" s="169">
        <v>0</v>
      </c>
      <c r="J421" s="197" t="s">
        <v>1068</v>
      </c>
      <c r="K421" s="197"/>
      <c r="L421" s="197"/>
      <c r="M421" s="197"/>
      <c r="N421" s="197"/>
      <c r="O421" s="104"/>
      <c r="P421" s="93" t="s">
        <v>1101</v>
      </c>
      <c r="Q421" s="104"/>
      <c r="R421" s="104"/>
      <c r="S421" s="104"/>
      <c r="T421" s="109" t="s">
        <v>1111</v>
      </c>
      <c r="V421" s="93"/>
      <c r="W421" s="109"/>
      <c r="X421" s="36"/>
      <c r="Y421" s="36"/>
      <c r="Z421" s="36"/>
      <c r="AA421" s="36"/>
      <c r="BE421" s="3"/>
      <c r="BF421" s="3"/>
      <c r="BG421" s="2"/>
      <c r="BH421" s="2"/>
      <c r="BI421" s="2"/>
      <c r="BJ421" s="1"/>
      <c r="BK421" s="1"/>
      <c r="BL421" s="1"/>
      <c r="BM421" s="1"/>
    </row>
    <row r="422" spans="4:65">
      <c r="D422" s="199">
        <v>38139</v>
      </c>
      <c r="E422" s="200">
        <v>41274</v>
      </c>
      <c r="F422" s="201">
        <f t="shared" si="394"/>
        <v>3135</v>
      </c>
      <c r="H422" s="84" t="s">
        <v>1006</v>
      </c>
      <c r="I422" s="84">
        <v>0</v>
      </c>
      <c r="J422" s="84" t="s">
        <v>215</v>
      </c>
      <c r="K422" s="84"/>
      <c r="L422" s="84"/>
      <c r="M422" s="84"/>
      <c r="N422" s="84"/>
      <c r="O422" s="64"/>
      <c r="Q422" s="64"/>
      <c r="R422" s="64"/>
      <c r="S422" s="64"/>
      <c r="T422" s="105" t="s">
        <v>740</v>
      </c>
      <c r="W422" s="105"/>
      <c r="X422" s="36"/>
      <c r="Y422" s="36"/>
      <c r="Z422" s="36"/>
      <c r="AA422" s="36"/>
      <c r="BE422" s="3"/>
      <c r="BF422" s="3"/>
      <c r="BG422" s="2"/>
      <c r="BH422" s="2"/>
      <c r="BI422" s="2"/>
      <c r="BJ422" s="1"/>
      <c r="BK422" s="1"/>
      <c r="BL422" s="1"/>
      <c r="BM422" s="1"/>
    </row>
    <row r="423" spans="4:65">
      <c r="D423" s="166">
        <v>38882</v>
      </c>
      <c r="E423" s="166">
        <v>41817</v>
      </c>
      <c r="F423" s="165">
        <f t="shared" si="394"/>
        <v>2935</v>
      </c>
      <c r="H423" s="87" t="s">
        <v>1006</v>
      </c>
      <c r="I423" s="87">
        <v>0</v>
      </c>
      <c r="J423" s="87" t="s">
        <v>251</v>
      </c>
      <c r="K423" s="87"/>
      <c r="L423" s="87"/>
      <c r="M423" s="87"/>
      <c r="N423" s="87"/>
      <c r="O423" s="64"/>
      <c r="P423" s="93" t="s">
        <v>1101</v>
      </c>
      <c r="Q423" s="64"/>
      <c r="R423" s="64"/>
      <c r="S423" s="64"/>
      <c r="T423" s="105" t="s">
        <v>740</v>
      </c>
      <c r="V423" s="93"/>
      <c r="W423" s="105"/>
      <c r="X423" s="36"/>
      <c r="Y423" s="36"/>
      <c r="Z423" s="36"/>
      <c r="AA423" s="36"/>
      <c r="BE423" s="3"/>
      <c r="BF423" s="3"/>
      <c r="BG423" s="2"/>
      <c r="BH423" s="2"/>
      <c r="BI423" s="2"/>
      <c r="BJ423" s="1"/>
      <c r="BK423" s="1"/>
      <c r="BL423" s="1"/>
      <c r="BM423" s="1"/>
    </row>
    <row r="424" spans="4:65">
      <c r="D424" s="166">
        <v>35750</v>
      </c>
      <c r="E424" s="166">
        <v>41819</v>
      </c>
      <c r="F424" s="165">
        <f t="shared" si="394"/>
        <v>6069</v>
      </c>
      <c r="H424" s="87" t="s">
        <v>1007</v>
      </c>
      <c r="I424" s="87">
        <v>0</v>
      </c>
      <c r="J424" s="180" t="s">
        <v>1064</v>
      </c>
      <c r="K424" s="180"/>
      <c r="L424" s="180"/>
      <c r="M424" s="180"/>
      <c r="N424" s="180"/>
      <c r="O424" s="104"/>
      <c r="P424" s="93" t="s">
        <v>1101</v>
      </c>
      <c r="Q424" s="104"/>
      <c r="R424" s="104"/>
      <c r="S424" s="104"/>
      <c r="T424" s="36"/>
      <c r="V424" s="93"/>
      <c r="W424" s="36"/>
      <c r="X424" s="36"/>
      <c r="Y424" s="36"/>
      <c r="Z424" s="36"/>
      <c r="AA424" s="36"/>
      <c r="BE424" s="3"/>
      <c r="BF424" s="3"/>
      <c r="BG424" s="2"/>
      <c r="BH424" s="2"/>
      <c r="BI424" s="2"/>
      <c r="BJ424" s="1"/>
      <c r="BK424" s="1"/>
      <c r="BL424" s="1"/>
      <c r="BM424" s="1"/>
    </row>
    <row r="425" spans="4:65">
      <c r="D425" s="166">
        <v>39556</v>
      </c>
      <c r="E425" s="157">
        <v>39873</v>
      </c>
      <c r="F425" s="165">
        <f t="shared" si="394"/>
        <v>317</v>
      </c>
      <c r="H425" s="87" t="s">
        <v>1006</v>
      </c>
      <c r="I425" s="87">
        <v>0</v>
      </c>
      <c r="J425" s="180" t="s">
        <v>1076</v>
      </c>
      <c r="K425" s="180"/>
      <c r="L425" s="180"/>
      <c r="M425" s="180"/>
      <c r="N425" s="180"/>
      <c r="O425" s="104"/>
      <c r="P425" s="93" t="s">
        <v>1101</v>
      </c>
      <c r="Q425" s="104"/>
      <c r="R425" s="104"/>
      <c r="S425" s="104"/>
      <c r="T425" s="36"/>
      <c r="V425" s="93"/>
      <c r="W425" s="36"/>
      <c r="X425" s="36"/>
      <c r="Y425" s="36"/>
      <c r="Z425" s="36"/>
      <c r="AA425" s="36"/>
      <c r="BE425" s="3"/>
      <c r="BF425" s="3"/>
      <c r="BG425" s="2"/>
      <c r="BH425" s="2"/>
      <c r="BI425" s="2"/>
      <c r="BJ425" s="1"/>
      <c r="BK425" s="1"/>
      <c r="BL425" s="1"/>
      <c r="BM425" s="1"/>
    </row>
    <row r="426" spans="4:65">
      <c r="D426" s="166">
        <v>36644</v>
      </c>
      <c r="E426" s="157">
        <v>41518</v>
      </c>
      <c r="F426" s="165">
        <f t="shared" si="394"/>
        <v>4874</v>
      </c>
      <c r="H426" s="87" t="s">
        <v>1094</v>
      </c>
      <c r="I426" s="87">
        <v>0</v>
      </c>
      <c r="J426" s="180" t="s">
        <v>1040</v>
      </c>
      <c r="K426" s="180"/>
      <c r="L426" s="180"/>
      <c r="M426" s="180"/>
      <c r="N426" s="180"/>
      <c r="O426" s="104"/>
      <c r="P426" s="173" t="s">
        <v>1110</v>
      </c>
      <c r="Q426" s="104"/>
      <c r="R426" s="104"/>
      <c r="S426" s="104"/>
      <c r="T426" s="36"/>
      <c r="V426" s="173"/>
      <c r="W426" s="36"/>
      <c r="X426" s="36"/>
      <c r="Y426" s="36"/>
      <c r="Z426" s="36"/>
      <c r="AA426" s="36"/>
      <c r="BE426" s="3"/>
      <c r="BF426" s="3"/>
      <c r="BG426" s="2"/>
      <c r="BH426" s="2"/>
      <c r="BI426" s="2"/>
      <c r="BJ426" s="1"/>
      <c r="BK426" s="1"/>
      <c r="BL426" s="1"/>
      <c r="BM426" s="1"/>
    </row>
    <row r="427" spans="4:65">
      <c r="D427" s="166">
        <v>34629</v>
      </c>
      <c r="E427" s="166">
        <v>41754</v>
      </c>
      <c r="F427" s="165">
        <f t="shared" si="394"/>
        <v>7125</v>
      </c>
      <c r="H427" s="87" t="s">
        <v>1006</v>
      </c>
      <c r="I427" s="87">
        <v>0</v>
      </c>
      <c r="J427" s="180" t="s">
        <v>1043</v>
      </c>
      <c r="K427" s="180"/>
      <c r="L427" s="180"/>
      <c r="M427" s="180"/>
      <c r="N427" s="180"/>
      <c r="O427" s="104"/>
      <c r="Q427" s="104"/>
      <c r="R427" s="104"/>
      <c r="S427" s="104"/>
      <c r="T427" s="110" t="s">
        <v>740</v>
      </c>
      <c r="W427" s="110"/>
      <c r="X427" s="36"/>
      <c r="Y427" s="36"/>
      <c r="Z427" s="36"/>
      <c r="AA427" s="36"/>
      <c r="BE427" s="3"/>
      <c r="BF427" s="3"/>
      <c r="BG427" s="2"/>
      <c r="BH427" s="2"/>
      <c r="BI427" s="2"/>
      <c r="BJ427" s="1"/>
      <c r="BK427" s="1"/>
      <c r="BL427" s="1"/>
      <c r="BM427" s="1"/>
    </row>
    <row r="428" spans="4:65">
      <c r="D428" s="166">
        <v>34890</v>
      </c>
      <c r="E428" s="166">
        <v>42089</v>
      </c>
      <c r="F428" s="165">
        <f t="shared" si="394"/>
        <v>7199</v>
      </c>
      <c r="H428" s="87" t="s">
        <v>1007</v>
      </c>
      <c r="I428" s="87">
        <v>0</v>
      </c>
      <c r="J428" s="180" t="s">
        <v>1120</v>
      </c>
      <c r="K428" s="180"/>
      <c r="L428" s="180"/>
      <c r="M428" s="180"/>
      <c r="N428" s="180"/>
      <c r="O428" s="104"/>
      <c r="P428" s="93" t="s">
        <v>1101</v>
      </c>
      <c r="Q428" s="104"/>
      <c r="R428" s="104"/>
      <c r="S428" s="104"/>
      <c r="T428" s="104"/>
      <c r="V428" s="93"/>
      <c r="W428" s="36"/>
      <c r="X428" s="36"/>
      <c r="Y428" s="36"/>
      <c r="Z428" s="36"/>
      <c r="AA428" s="36"/>
      <c r="BE428" s="3"/>
      <c r="BF428" s="3"/>
      <c r="BG428" s="2"/>
      <c r="BH428" s="2"/>
      <c r="BI428" s="2"/>
      <c r="BJ428" s="1"/>
      <c r="BK428" s="1"/>
      <c r="BL428" s="1"/>
      <c r="BM428" s="1"/>
    </row>
    <row r="429" spans="4:65">
      <c r="D429" s="187">
        <v>40086</v>
      </c>
      <c r="E429" s="187">
        <v>40527</v>
      </c>
      <c r="F429" s="188">
        <f t="shared" si="394"/>
        <v>441</v>
      </c>
      <c r="H429" s="189"/>
      <c r="I429" s="189"/>
      <c r="J429" s="190" t="s">
        <v>270</v>
      </c>
      <c r="K429" s="190"/>
      <c r="L429" s="190"/>
      <c r="M429" s="190"/>
      <c r="N429" s="190"/>
      <c r="O429" s="104"/>
      <c r="P429" s="173" t="s">
        <v>1134</v>
      </c>
      <c r="Q429" s="64"/>
      <c r="R429" s="64"/>
      <c r="S429" s="64"/>
      <c r="T429" s="64"/>
      <c r="V429" s="173"/>
      <c r="W429" s="36"/>
      <c r="X429" s="36"/>
      <c r="Y429" s="36"/>
      <c r="Z429" s="36"/>
      <c r="AA429" s="36"/>
      <c r="BE429" s="3"/>
      <c r="BF429" s="3"/>
      <c r="BG429" s="2"/>
      <c r="BH429" s="2"/>
      <c r="BI429" s="2"/>
      <c r="BJ429" s="1"/>
      <c r="BK429" s="1"/>
      <c r="BL429" s="1"/>
      <c r="BM429" s="1"/>
    </row>
    <row r="430" spans="4:65">
      <c r="D430" s="166">
        <v>38244</v>
      </c>
      <c r="E430" s="166">
        <v>41729</v>
      </c>
      <c r="F430" s="165">
        <f>E430-D430</f>
        <v>3485</v>
      </c>
      <c r="G430" s="161"/>
      <c r="H430" s="87" t="s">
        <v>1006</v>
      </c>
      <c r="I430" s="87">
        <v>0</v>
      </c>
      <c r="J430" s="87" t="s">
        <v>229</v>
      </c>
      <c r="K430" s="87"/>
      <c r="L430" s="87"/>
      <c r="M430" s="87"/>
      <c r="N430" s="87"/>
      <c r="O430" s="64"/>
      <c r="Q430" s="64"/>
      <c r="R430" s="64"/>
      <c r="S430" s="64"/>
      <c r="T430" s="64"/>
      <c r="W430" s="36"/>
      <c r="X430" s="36"/>
      <c r="Y430" s="36"/>
      <c r="Z430" s="36"/>
      <c r="AA430" s="36"/>
      <c r="BE430" s="3"/>
      <c r="BF430" s="3"/>
      <c r="BG430" s="2"/>
      <c r="BH430" s="2"/>
      <c r="BI430" s="2"/>
      <c r="BJ430" s="1"/>
      <c r="BK430" s="1"/>
      <c r="BL430" s="1"/>
      <c r="BM430" s="1"/>
    </row>
    <row r="431" spans="4:65">
      <c r="D431" s="159">
        <v>39600</v>
      </c>
      <c r="E431" s="159">
        <v>40333</v>
      </c>
      <c r="F431" s="158">
        <f t="shared" ref="F431:F432" si="395">E431-D431</f>
        <v>733</v>
      </c>
      <c r="H431" s="141" t="s">
        <v>1012</v>
      </c>
      <c r="I431" s="141"/>
      <c r="J431" s="141" t="s">
        <v>298</v>
      </c>
      <c r="K431" s="141"/>
      <c r="L431" s="141"/>
      <c r="M431" s="141"/>
      <c r="N431" s="141"/>
      <c r="O431" s="64"/>
      <c r="P431" s="61" t="s">
        <v>1135</v>
      </c>
      <c r="Q431" s="64"/>
      <c r="R431" s="64"/>
      <c r="S431" s="64"/>
      <c r="T431" s="64"/>
      <c r="V431" s="61"/>
      <c r="W431" s="36"/>
      <c r="X431" s="36"/>
      <c r="Y431" s="36"/>
      <c r="Z431" s="36"/>
      <c r="AA431" s="36"/>
      <c r="BE431" s="3"/>
      <c r="BF431" s="3"/>
      <c r="BG431" s="2"/>
      <c r="BH431" s="2"/>
      <c r="BI431" s="2"/>
      <c r="BJ431" s="1"/>
      <c r="BK431" s="1"/>
      <c r="BL431" s="1"/>
      <c r="BM431" s="1"/>
    </row>
    <row r="432" spans="4:65">
      <c r="D432" s="159">
        <v>41249</v>
      </c>
      <c r="E432" s="159">
        <v>41729</v>
      </c>
      <c r="F432" s="158">
        <f t="shared" si="395"/>
        <v>480</v>
      </c>
      <c r="H432" s="141"/>
      <c r="I432" s="141"/>
      <c r="J432" s="141" t="s">
        <v>950</v>
      </c>
      <c r="K432" s="141"/>
      <c r="L432" s="141"/>
      <c r="M432" s="141"/>
      <c r="N432" s="141"/>
      <c r="O432" s="64"/>
      <c r="P432" s="1" t="s">
        <v>1126</v>
      </c>
      <c r="Q432" s="64"/>
      <c r="R432" s="64"/>
      <c r="S432" s="64"/>
      <c r="T432" s="64"/>
      <c r="W432" s="36"/>
      <c r="X432" s="36"/>
      <c r="Y432" s="36"/>
      <c r="Z432" s="36"/>
      <c r="AA432" s="36"/>
      <c r="BE432" s="3"/>
      <c r="BF432" s="3"/>
      <c r="BG432" s="2"/>
      <c r="BH432" s="2"/>
      <c r="BI432" s="2"/>
      <c r="BJ432" s="1"/>
      <c r="BK432" s="1"/>
      <c r="BL432" s="1"/>
      <c r="BM432" s="1"/>
    </row>
    <row r="433" spans="4:65">
      <c r="D433" s="166">
        <v>36139</v>
      </c>
      <c r="E433" s="166">
        <v>40749</v>
      </c>
      <c r="F433" s="165">
        <f t="shared" ref="F433:F440" si="396">E433-D433</f>
        <v>4610</v>
      </c>
      <c r="H433" s="87" t="s">
        <v>1006</v>
      </c>
      <c r="I433" s="87">
        <v>0</v>
      </c>
      <c r="J433" s="87" t="s">
        <v>248</v>
      </c>
      <c r="K433" s="87"/>
      <c r="L433" s="87"/>
      <c r="M433" s="87"/>
      <c r="N433" s="87"/>
      <c r="O433" s="64"/>
      <c r="P433" s="61" t="s">
        <v>1123</v>
      </c>
      <c r="Q433" s="64"/>
      <c r="R433" s="64"/>
      <c r="S433" s="64"/>
      <c r="T433" s="64"/>
      <c r="V433" s="61"/>
      <c r="W433" s="36"/>
      <c r="X433" s="36"/>
      <c r="Y433" s="36"/>
      <c r="Z433" s="36"/>
      <c r="AA433" s="36"/>
      <c r="BE433" s="2"/>
      <c r="BF433" s="2"/>
      <c r="BG433" s="2"/>
      <c r="BH433" s="1"/>
      <c r="BI433" s="1"/>
      <c r="BJ433" s="1"/>
      <c r="BK433" s="1"/>
      <c r="BL433" s="1"/>
      <c r="BM433" s="1"/>
    </row>
    <row r="434" spans="4:65">
      <c r="D434" s="191">
        <v>40697</v>
      </c>
      <c r="E434" s="192">
        <v>41061</v>
      </c>
      <c r="F434" s="193">
        <f t="shared" si="396"/>
        <v>364</v>
      </c>
      <c r="H434" s="194" t="s">
        <v>1006</v>
      </c>
      <c r="I434" s="194"/>
      <c r="J434" s="194" t="s">
        <v>63</v>
      </c>
      <c r="K434" s="194"/>
      <c r="L434" s="194"/>
      <c r="M434" s="194"/>
      <c r="N434" s="194"/>
      <c r="O434" s="64"/>
      <c r="P434" s="61" t="s">
        <v>1136</v>
      </c>
      <c r="Q434" s="64"/>
      <c r="R434" s="64"/>
      <c r="S434" s="64"/>
      <c r="T434" s="64"/>
      <c r="V434" s="42"/>
      <c r="W434" s="72"/>
      <c r="X434" s="72"/>
      <c r="Y434" s="36"/>
      <c r="Z434" s="36"/>
      <c r="AA434" s="36"/>
      <c r="BE434" s="2"/>
      <c r="BF434" s="2"/>
      <c r="BG434" s="2"/>
      <c r="BH434" s="1"/>
      <c r="BI434" s="1"/>
      <c r="BJ434" s="1"/>
      <c r="BK434" s="1"/>
      <c r="BL434" s="1"/>
      <c r="BM434" s="1"/>
    </row>
    <row r="435" spans="4:65">
      <c r="D435" s="166">
        <v>38372</v>
      </c>
      <c r="E435" s="166">
        <v>40655</v>
      </c>
      <c r="F435" s="165">
        <f t="shared" si="396"/>
        <v>2283</v>
      </c>
      <c r="H435" s="87" t="s">
        <v>1007</v>
      </c>
      <c r="I435" s="8">
        <v>0</v>
      </c>
      <c r="J435" s="8" t="s">
        <v>178</v>
      </c>
      <c r="K435" s="8"/>
      <c r="L435" s="8"/>
      <c r="M435" s="8"/>
      <c r="N435" s="8"/>
      <c r="O435" s="64"/>
      <c r="P435" s="205" t="s">
        <v>1146</v>
      </c>
      <c r="Q435" s="104"/>
      <c r="R435" s="104"/>
      <c r="S435" s="104"/>
      <c r="T435" s="104"/>
      <c r="V435" s="42"/>
      <c r="W435" s="72"/>
      <c r="X435" s="72"/>
      <c r="Y435" s="36"/>
      <c r="Z435" s="36"/>
      <c r="AA435" s="36"/>
      <c r="BE435" s="2"/>
      <c r="BF435" s="2"/>
      <c r="BG435" s="2"/>
      <c r="BH435" s="1"/>
      <c r="BI435" s="1"/>
      <c r="BJ435" s="1"/>
      <c r="BK435" s="1"/>
      <c r="BL435" s="1"/>
      <c r="BM435" s="1"/>
    </row>
    <row r="436" spans="4:65">
      <c r="D436" s="171">
        <v>38238</v>
      </c>
      <c r="E436" s="166">
        <v>41539</v>
      </c>
      <c r="F436" s="165">
        <f t="shared" si="396"/>
        <v>3301</v>
      </c>
      <c r="H436" s="87" t="s">
        <v>1006</v>
      </c>
      <c r="I436" s="87">
        <v>0</v>
      </c>
      <c r="J436" s="87" t="s">
        <v>280</v>
      </c>
      <c r="K436" s="87"/>
      <c r="L436" s="87"/>
      <c r="M436" s="87"/>
      <c r="N436" s="87"/>
      <c r="O436" s="64"/>
      <c r="P436" s="61" t="s">
        <v>1209</v>
      </c>
      <c r="Q436" s="104"/>
      <c r="R436" s="104"/>
      <c r="S436" s="104"/>
      <c r="T436" s="104"/>
      <c r="V436" s="61"/>
      <c r="W436" s="36"/>
      <c r="X436" s="36"/>
      <c r="Y436" s="36"/>
      <c r="Z436" s="36"/>
      <c r="AA436" s="36"/>
      <c r="BE436" s="3"/>
      <c r="BF436" s="3"/>
      <c r="BG436" s="2"/>
      <c r="BH436" s="2"/>
      <c r="BI436" s="2"/>
      <c r="BJ436" s="1"/>
      <c r="BK436" s="1"/>
      <c r="BL436" s="1"/>
      <c r="BM436" s="1"/>
    </row>
    <row r="437" spans="4:65">
      <c r="D437" s="166">
        <v>35679</v>
      </c>
      <c r="E437" s="166">
        <v>41872</v>
      </c>
      <c r="F437" s="165">
        <f t="shared" si="396"/>
        <v>6193</v>
      </c>
      <c r="H437" s="87" t="s">
        <v>1006</v>
      </c>
      <c r="I437" s="87">
        <v>0</v>
      </c>
      <c r="J437" s="87" t="s">
        <v>142</v>
      </c>
      <c r="K437" s="87"/>
      <c r="L437" s="87"/>
      <c r="M437" s="87"/>
      <c r="N437" s="87"/>
      <c r="O437" s="64"/>
      <c r="P437" s="61" t="s">
        <v>1221</v>
      </c>
      <c r="Q437" s="104"/>
      <c r="R437" s="104"/>
      <c r="S437" s="104"/>
      <c r="T437" s="104"/>
      <c r="V437" s="61"/>
      <c r="W437" s="36"/>
      <c r="X437" s="36"/>
      <c r="Y437" s="36"/>
      <c r="Z437" s="36"/>
      <c r="AA437" s="36"/>
      <c r="BF437" s="3"/>
      <c r="BG437" s="3"/>
      <c r="BI437" s="2"/>
      <c r="BJ437" s="2"/>
      <c r="BL437" s="1"/>
      <c r="BM437" s="1"/>
    </row>
    <row r="438" spans="4:65">
      <c r="D438" s="166">
        <v>36642</v>
      </c>
      <c r="E438" s="166">
        <v>42460</v>
      </c>
      <c r="F438" s="165">
        <f t="shared" si="396"/>
        <v>5818</v>
      </c>
      <c r="H438" s="87" t="s">
        <v>1006</v>
      </c>
      <c r="I438" s="87">
        <v>0</v>
      </c>
      <c r="J438" s="87" t="s">
        <v>155</v>
      </c>
      <c r="K438" s="87"/>
      <c r="L438" s="87"/>
      <c r="M438" s="87"/>
      <c r="N438" s="87"/>
      <c r="O438" s="64"/>
      <c r="P438" s="61" t="s">
        <v>1101</v>
      </c>
      <c r="Q438" s="226">
        <v>42487</v>
      </c>
      <c r="R438" s="120" t="s">
        <v>1223</v>
      </c>
      <c r="S438" s="64"/>
      <c r="T438" s="226"/>
      <c r="U438" s="120"/>
      <c r="V438" s="61"/>
      <c r="W438" s="226"/>
      <c r="X438" s="120"/>
      <c r="Y438" s="36"/>
      <c r="Z438" s="36"/>
      <c r="AA438" s="36"/>
      <c r="BF438" s="3"/>
      <c r="BG438" s="3"/>
      <c r="BI438" s="2"/>
      <c r="BJ438" s="2"/>
      <c r="BL438" s="1"/>
      <c r="BM438" s="1"/>
    </row>
    <row r="439" spans="4:65">
      <c r="D439" s="166">
        <v>40424</v>
      </c>
      <c r="E439" s="166">
        <v>42602</v>
      </c>
      <c r="F439" s="165">
        <f t="shared" si="396"/>
        <v>2178</v>
      </c>
      <c r="H439" s="155" t="s">
        <v>1006</v>
      </c>
      <c r="I439" s="87">
        <v>0</v>
      </c>
      <c r="J439" s="87" t="s">
        <v>763</v>
      </c>
      <c r="K439" s="87"/>
      <c r="L439" s="87"/>
      <c r="M439" s="87"/>
      <c r="N439" s="87"/>
      <c r="O439" s="64"/>
      <c r="P439" s="61" t="s">
        <v>1101</v>
      </c>
      <c r="Q439" s="226">
        <v>42643</v>
      </c>
      <c r="R439" s="120" t="s">
        <v>1223</v>
      </c>
      <c r="S439" s="64"/>
      <c r="T439" s="226"/>
      <c r="U439" s="120"/>
      <c r="V439" s="61"/>
      <c r="W439" s="226"/>
      <c r="X439" s="120"/>
      <c r="Y439" s="36"/>
      <c r="Z439" s="36"/>
      <c r="AA439" s="36"/>
      <c r="BF439" s="3"/>
      <c r="BG439" s="3"/>
      <c r="BI439" s="2"/>
      <c r="BJ439" s="2"/>
      <c r="BL439" s="1"/>
      <c r="BM439" s="1"/>
    </row>
    <row r="440" spans="4:65">
      <c r="D440" s="166">
        <v>34890</v>
      </c>
      <c r="E440" s="166">
        <v>42647</v>
      </c>
      <c r="F440" s="165">
        <f t="shared" si="396"/>
        <v>7757</v>
      </c>
      <c r="H440" s="87" t="s">
        <v>1007</v>
      </c>
      <c r="I440" s="87">
        <v>0</v>
      </c>
      <c r="J440" s="87" t="s">
        <v>138</v>
      </c>
      <c r="K440" s="87"/>
      <c r="L440" s="87"/>
      <c r="M440" s="87"/>
      <c r="N440" s="87"/>
      <c r="O440" s="64"/>
      <c r="P440" s="61" t="s">
        <v>1101</v>
      </c>
      <c r="Q440" s="226">
        <v>42650</v>
      </c>
      <c r="R440" s="120" t="s">
        <v>1223</v>
      </c>
      <c r="S440" s="64"/>
      <c r="T440" s="226"/>
      <c r="U440" s="120"/>
      <c r="V440" s="61"/>
      <c r="W440" s="226"/>
      <c r="X440" s="120"/>
      <c r="Y440" s="36"/>
      <c r="Z440" s="36"/>
      <c r="AA440" s="36"/>
      <c r="BF440" s="3"/>
      <c r="BG440" s="3"/>
      <c r="BI440" s="2"/>
      <c r="BJ440" s="2"/>
      <c r="BL440" s="1"/>
      <c r="BM440" s="1"/>
    </row>
    <row r="441" spans="4:65">
      <c r="D441" s="187">
        <v>42659</v>
      </c>
      <c r="E441" s="187">
        <v>42832</v>
      </c>
      <c r="F441" s="188">
        <f t="shared" ref="F441" si="397">$B$1-D441</f>
        <v>623</v>
      </c>
      <c r="H441" s="189" t="s">
        <v>1006</v>
      </c>
      <c r="I441" s="189">
        <v>0</v>
      </c>
      <c r="J441" s="189" t="s">
        <v>953</v>
      </c>
      <c r="K441" s="189"/>
      <c r="L441" s="189"/>
      <c r="M441" s="189"/>
      <c r="N441" s="189"/>
      <c r="O441" s="64"/>
      <c r="P441" s="61" t="s">
        <v>1277</v>
      </c>
      <c r="Q441" s="64"/>
      <c r="R441" s="64"/>
      <c r="S441" s="64"/>
      <c r="T441" s="64"/>
      <c r="V441" s="61"/>
      <c r="W441" s="36"/>
      <c r="X441" s="36"/>
      <c r="Y441" s="36"/>
      <c r="Z441" s="36"/>
      <c r="AA441" s="36"/>
      <c r="BF441" s="3"/>
      <c r="BG441" s="3"/>
      <c r="BI441" s="2"/>
      <c r="BJ441" s="2"/>
      <c r="BL441" s="1"/>
      <c r="BM441" s="1"/>
    </row>
    <row r="442" spans="4:65">
      <c r="D442" s="166">
        <v>31983</v>
      </c>
      <c r="E442" s="166">
        <v>38501</v>
      </c>
      <c r="F442" s="165">
        <f>E442-D442</f>
        <v>6518</v>
      </c>
      <c r="H442" s="87" t="s">
        <v>1006</v>
      </c>
      <c r="I442" s="8">
        <v>0</v>
      </c>
      <c r="J442" s="8" t="s">
        <v>173</v>
      </c>
      <c r="K442" s="8"/>
      <c r="L442" s="8"/>
      <c r="M442" s="8"/>
      <c r="N442" s="8"/>
      <c r="O442" s="64"/>
      <c r="P442" s="61"/>
      <c r="Q442" s="64"/>
      <c r="R442" s="64"/>
      <c r="S442" s="64"/>
      <c r="T442" s="64"/>
      <c r="V442" s="61"/>
      <c r="W442" s="36"/>
      <c r="X442" s="36"/>
      <c r="Y442" s="36"/>
      <c r="Z442" s="36"/>
      <c r="AA442" s="36"/>
      <c r="BF442" s="3"/>
      <c r="BG442" s="3"/>
      <c r="BI442" s="2"/>
      <c r="BJ442" s="2"/>
      <c r="BL442" s="1"/>
      <c r="BM442" s="1"/>
    </row>
    <row r="443" spans="4:65">
      <c r="D443" s="166">
        <v>35279</v>
      </c>
      <c r="E443" s="166">
        <v>38067</v>
      </c>
      <c r="F443" s="165">
        <f>E443-D443</f>
        <v>2788</v>
      </c>
      <c r="H443" s="87" t="s">
        <v>1006</v>
      </c>
      <c r="I443" s="8">
        <v>0</v>
      </c>
      <c r="J443" s="8" t="s">
        <v>244</v>
      </c>
      <c r="K443" s="8"/>
      <c r="L443" s="8"/>
      <c r="M443" s="8"/>
      <c r="N443" s="8"/>
      <c r="O443" s="64"/>
      <c r="P443" s="61"/>
      <c r="Q443" s="64"/>
      <c r="R443" s="64"/>
      <c r="S443" s="64"/>
      <c r="T443" s="64"/>
      <c r="V443" s="61"/>
      <c r="W443" s="36"/>
      <c r="X443" s="36"/>
      <c r="Y443" s="36"/>
      <c r="Z443" s="36"/>
      <c r="AA443" s="36"/>
      <c r="BF443" s="3"/>
      <c r="BG443" s="3"/>
      <c r="BI443" s="2"/>
      <c r="BJ443" s="2"/>
      <c r="BL443" s="1"/>
      <c r="BM443" s="1"/>
    </row>
    <row r="444" spans="4:65">
      <c r="D444" s="166">
        <v>35043</v>
      </c>
      <c r="E444" s="157">
        <v>35521</v>
      </c>
      <c r="F444" s="165">
        <f>E444-D444</f>
        <v>478</v>
      </c>
      <c r="G444" s="161"/>
      <c r="H444" s="155" t="s">
        <v>1006</v>
      </c>
      <c r="I444" s="8">
        <v>0</v>
      </c>
      <c r="J444" s="8" t="s">
        <v>307</v>
      </c>
      <c r="K444" s="8"/>
      <c r="L444" s="8"/>
      <c r="M444" s="8"/>
      <c r="N444" s="8"/>
      <c r="O444" s="64"/>
      <c r="P444" s="61"/>
      <c r="Q444" s="64"/>
      <c r="R444" s="64"/>
      <c r="S444" s="64"/>
      <c r="T444" s="64"/>
      <c r="V444" s="61"/>
      <c r="W444" s="36"/>
      <c r="X444" s="36"/>
      <c r="Y444" s="36"/>
      <c r="Z444" s="36"/>
      <c r="AA444" s="36"/>
      <c r="BF444" s="3"/>
      <c r="BG444" s="3"/>
      <c r="BI444" s="2"/>
      <c r="BJ444" s="2"/>
      <c r="BL444" s="1"/>
      <c r="BM444" s="1"/>
    </row>
    <row r="445" spans="4:65">
      <c r="D445" s="284" t="s">
        <v>1296</v>
      </c>
      <c r="E445" s="285" t="s">
        <v>1297</v>
      </c>
      <c r="F445" s="165">
        <v>2</v>
      </c>
      <c r="H445" s="87"/>
      <c r="I445" s="87"/>
      <c r="J445" s="8" t="s">
        <v>1294</v>
      </c>
      <c r="K445" s="8"/>
      <c r="L445" s="8"/>
      <c r="M445" s="87"/>
      <c r="N445" s="87"/>
      <c r="O445" s="64"/>
      <c r="P445" s="61"/>
      <c r="Q445" s="64"/>
      <c r="R445" s="64"/>
      <c r="S445" s="64"/>
      <c r="T445" s="64"/>
      <c r="V445" s="61"/>
      <c r="W445" s="36"/>
      <c r="X445" s="36"/>
      <c r="Y445" s="36"/>
      <c r="Z445" s="36"/>
      <c r="AA445" s="36"/>
      <c r="BF445" s="3"/>
      <c r="BG445" s="3"/>
      <c r="BI445" s="2"/>
      <c r="BJ445" s="2"/>
      <c r="BL445" s="1"/>
      <c r="BM445" s="1"/>
    </row>
    <row r="446" spans="4:65">
      <c r="D446" s="285" t="s">
        <v>1298</v>
      </c>
      <c r="E446" s="285" t="s">
        <v>1296</v>
      </c>
      <c r="F446" s="165">
        <v>3</v>
      </c>
      <c r="H446" s="87"/>
      <c r="I446" s="87"/>
      <c r="J446" s="8" t="s">
        <v>1295</v>
      </c>
      <c r="K446" s="8"/>
      <c r="L446" s="8"/>
      <c r="M446" s="87"/>
      <c r="N446" s="87"/>
      <c r="O446" s="64"/>
      <c r="P446" s="61"/>
      <c r="Q446" s="64"/>
      <c r="R446" s="64"/>
      <c r="S446" s="64"/>
      <c r="T446" s="64"/>
      <c r="V446" s="61"/>
      <c r="W446" s="36"/>
      <c r="X446" s="36"/>
      <c r="Y446" s="36"/>
      <c r="Z446" s="36"/>
      <c r="AA446" s="36"/>
      <c r="BF446" s="3"/>
      <c r="BG446" s="3"/>
      <c r="BI446" s="2"/>
      <c r="BJ446" s="2"/>
      <c r="BL446" s="1"/>
      <c r="BM446" s="1"/>
    </row>
    <row r="447" spans="4:65">
      <c r="D447" s="166">
        <v>35577</v>
      </c>
      <c r="E447" s="157">
        <v>36100</v>
      </c>
      <c r="F447" s="165">
        <f>E447-D447</f>
        <v>523</v>
      </c>
      <c r="H447" s="87" t="s">
        <v>1006</v>
      </c>
      <c r="I447" s="8">
        <v>0</v>
      </c>
      <c r="J447" s="8" t="s">
        <v>319</v>
      </c>
      <c r="K447" s="8"/>
      <c r="L447" s="8"/>
      <c r="M447" s="87"/>
      <c r="N447" s="87"/>
      <c r="O447" s="64"/>
      <c r="P447" s="61"/>
      <c r="Q447" s="64"/>
      <c r="R447" s="64"/>
      <c r="S447" s="64"/>
      <c r="T447" s="64"/>
      <c r="V447" s="61"/>
      <c r="W447" s="36"/>
      <c r="X447" s="36"/>
      <c r="Y447" s="36"/>
      <c r="Z447" s="36"/>
      <c r="AA447" s="36"/>
      <c r="BF447" s="3"/>
      <c r="BG447" s="3"/>
      <c r="BI447" s="2"/>
      <c r="BJ447" s="2"/>
      <c r="BL447" s="1"/>
      <c r="BM447" s="1"/>
    </row>
    <row r="448" spans="4:65">
      <c r="D448" s="159">
        <v>39265</v>
      </c>
      <c r="E448" s="141"/>
      <c r="F448" s="158">
        <f>$B$1-D448</f>
        <v>4017</v>
      </c>
      <c r="H448" s="141" t="s">
        <v>1006</v>
      </c>
      <c r="I448" s="141">
        <v>1</v>
      </c>
      <c r="J448" s="141" t="s">
        <v>264</v>
      </c>
      <c r="K448" s="141"/>
      <c r="L448" s="141"/>
      <c r="M448" s="175" t="s">
        <v>1309</v>
      </c>
      <c r="N448" s="141"/>
      <c r="O448" s="64"/>
      <c r="P448" s="61" t="s">
        <v>1101</v>
      </c>
      <c r="Q448" s="226">
        <v>42966</v>
      </c>
      <c r="R448" s="120" t="s">
        <v>1223</v>
      </c>
      <c r="S448" s="64"/>
      <c r="T448" s="64"/>
      <c r="V448" s="61"/>
      <c r="W448" s="36"/>
      <c r="X448" s="36"/>
      <c r="Y448" s="36"/>
      <c r="Z448" s="36"/>
      <c r="AA448" s="36"/>
      <c r="BF448" s="3"/>
      <c r="BG448" s="3"/>
      <c r="BI448" s="2"/>
      <c r="BJ448" s="2"/>
      <c r="BL448" s="1"/>
      <c r="BM448" s="1"/>
    </row>
    <row r="449" spans="4:65">
      <c r="D449" s="166">
        <v>35391</v>
      </c>
      <c r="E449" s="157">
        <v>37043</v>
      </c>
      <c r="F449" s="165">
        <f>E449-D449</f>
        <v>1652</v>
      </c>
      <c r="H449" s="87" t="s">
        <v>1007</v>
      </c>
      <c r="I449" s="8">
        <v>0</v>
      </c>
      <c r="J449" s="8" t="s">
        <v>265</v>
      </c>
      <c r="K449" s="8"/>
      <c r="L449" s="8"/>
      <c r="M449" s="87"/>
      <c r="N449" s="87"/>
      <c r="O449" s="64"/>
      <c r="P449" s="64"/>
      <c r="Q449" s="64"/>
      <c r="R449" s="64"/>
      <c r="S449" s="64"/>
      <c r="T449" s="64"/>
      <c r="V449" s="61"/>
      <c r="W449" s="36"/>
      <c r="X449" s="36"/>
      <c r="Y449" s="36"/>
      <c r="Z449" s="36"/>
      <c r="AA449" s="36"/>
      <c r="BF449" s="3"/>
      <c r="BG449" s="3"/>
      <c r="BI449" s="2"/>
      <c r="BJ449" s="2"/>
      <c r="BL449" s="1"/>
      <c r="BM449" s="1"/>
    </row>
    <row r="450" spans="4:65">
      <c r="D450" s="166">
        <v>37015</v>
      </c>
      <c r="E450" s="166">
        <v>40543</v>
      </c>
      <c r="F450" s="165">
        <f>E450-D450</f>
        <v>3528</v>
      </c>
      <c r="H450" s="87" t="s">
        <v>1006</v>
      </c>
      <c r="I450" s="8">
        <v>0</v>
      </c>
      <c r="J450" s="8" t="s">
        <v>233</v>
      </c>
      <c r="K450" s="8"/>
      <c r="L450" s="8"/>
      <c r="M450" s="87"/>
      <c r="N450" s="87"/>
      <c r="O450" s="64"/>
      <c r="P450" s="64"/>
      <c r="Q450" s="64"/>
      <c r="R450" s="64"/>
      <c r="S450" s="64"/>
      <c r="T450" s="64"/>
      <c r="V450" s="61"/>
      <c r="W450" s="36"/>
      <c r="X450" s="36"/>
      <c r="Y450" s="36"/>
      <c r="Z450" s="36"/>
      <c r="AA450" s="36"/>
      <c r="BF450" s="3"/>
      <c r="BG450" s="3"/>
      <c r="BI450" s="2"/>
      <c r="BJ450" s="2"/>
      <c r="BL450" s="1"/>
      <c r="BM450" s="1"/>
    </row>
    <row r="451" spans="4:65">
      <c r="D451" s="166">
        <v>35384</v>
      </c>
      <c r="E451" s="166">
        <v>43008</v>
      </c>
      <c r="F451" s="165">
        <f>$B$1-D451</f>
        <v>7898</v>
      </c>
      <c r="H451" s="87" t="s">
        <v>1007</v>
      </c>
      <c r="I451" s="87">
        <v>0</v>
      </c>
      <c r="J451" s="87" t="s">
        <v>139</v>
      </c>
      <c r="K451" s="87"/>
      <c r="L451" s="87"/>
      <c r="M451" s="87"/>
      <c r="N451" s="87"/>
      <c r="O451" s="64"/>
      <c r="P451" s="61" t="s">
        <v>1101</v>
      </c>
      <c r="Q451" s="226">
        <v>43277</v>
      </c>
      <c r="R451" s="64"/>
      <c r="S451" s="64"/>
      <c r="T451" s="64"/>
      <c r="V451" s="61"/>
      <c r="W451" s="36"/>
      <c r="X451" s="36"/>
      <c r="Y451" s="36"/>
      <c r="Z451" s="36"/>
      <c r="AA451" s="36"/>
      <c r="BF451" s="3"/>
      <c r="BG451" s="3"/>
      <c r="BI451" s="2"/>
      <c r="BJ451" s="2"/>
      <c r="BL451" s="1"/>
      <c r="BM451" s="1"/>
    </row>
    <row r="452" spans="4:65">
      <c r="O452" s="64"/>
      <c r="P452" s="64"/>
      <c r="Q452" s="64"/>
      <c r="R452" s="64"/>
      <c r="S452" s="64"/>
      <c r="T452" s="64"/>
      <c r="V452" s="61"/>
      <c r="W452" s="36"/>
      <c r="X452" s="36"/>
      <c r="Y452" s="36"/>
      <c r="Z452" s="36"/>
      <c r="AA452" s="36"/>
      <c r="BF452" s="3"/>
      <c r="BG452" s="3"/>
      <c r="BI452" s="2"/>
      <c r="BJ452" s="2"/>
      <c r="BL452" s="1"/>
      <c r="BM452" s="1"/>
    </row>
    <row r="453" spans="4:65">
      <c r="O453" s="64"/>
      <c r="P453" s="64"/>
      <c r="Q453" s="64"/>
      <c r="R453" s="64"/>
      <c r="S453" s="64"/>
      <c r="T453" s="64"/>
      <c r="V453" s="61"/>
      <c r="W453" s="36"/>
      <c r="X453" s="36"/>
      <c r="Y453" s="36"/>
      <c r="Z453" s="36"/>
      <c r="AA453" s="36"/>
      <c r="BF453" s="3"/>
      <c r="BG453" s="3"/>
      <c r="BI453" s="2"/>
      <c r="BJ453" s="2"/>
      <c r="BL453" s="1"/>
      <c r="BM453" s="1"/>
    </row>
    <row r="454" spans="4:65">
      <c r="O454" s="64"/>
      <c r="P454" s="64"/>
      <c r="Q454" s="64"/>
      <c r="R454" s="64"/>
      <c r="S454" s="64"/>
      <c r="T454" s="64"/>
      <c r="V454" s="61"/>
      <c r="W454" s="36"/>
      <c r="X454" s="36"/>
      <c r="Y454" s="36"/>
      <c r="Z454" s="36"/>
      <c r="AA454" s="36"/>
      <c r="BF454" s="3"/>
      <c r="BG454" s="3"/>
      <c r="BI454" s="2"/>
      <c r="BJ454" s="2"/>
      <c r="BL454" s="1"/>
      <c r="BM454" s="1"/>
    </row>
    <row r="455" spans="4:65">
      <c r="O455" s="64"/>
      <c r="P455" s="64"/>
      <c r="Q455" s="64"/>
      <c r="R455" s="64"/>
      <c r="S455" s="64"/>
      <c r="T455" s="64"/>
      <c r="V455" s="61"/>
      <c r="W455" s="36"/>
      <c r="X455" s="36"/>
      <c r="Y455" s="36"/>
      <c r="Z455" s="36"/>
      <c r="AA455" s="36"/>
      <c r="BF455" s="3"/>
      <c r="BG455" s="3"/>
      <c r="BI455" s="2"/>
      <c r="BJ455" s="2"/>
      <c r="BL455" s="1"/>
      <c r="BM455" s="1"/>
    </row>
    <row r="456" spans="4:65">
      <c r="O456" s="64"/>
      <c r="P456" s="64"/>
      <c r="Q456" s="64"/>
      <c r="R456" s="64"/>
      <c r="S456" s="64"/>
      <c r="T456" s="64"/>
      <c r="V456" s="61"/>
      <c r="W456" s="36"/>
      <c r="X456" s="36"/>
      <c r="Y456" s="36"/>
      <c r="Z456" s="36"/>
      <c r="AA456" s="36"/>
      <c r="BF456" s="3"/>
      <c r="BG456" s="3"/>
      <c r="BI456" s="2"/>
      <c r="BJ456" s="2"/>
      <c r="BL456" s="1"/>
      <c r="BM456" s="1"/>
    </row>
    <row r="457" spans="4:65">
      <c r="O457" s="64"/>
      <c r="P457" s="64"/>
      <c r="Q457" s="64"/>
      <c r="R457" s="64"/>
      <c r="S457" s="64"/>
      <c r="T457" s="64"/>
      <c r="BF457" s="3"/>
      <c r="BG457" s="3"/>
      <c r="BI457" s="2"/>
      <c r="BJ457" s="2"/>
      <c r="BL457" s="1"/>
      <c r="BM457" s="1"/>
    </row>
    <row r="458" spans="4:65">
      <c r="J458" s="1" t="s">
        <v>32</v>
      </c>
      <c r="O458" s="64"/>
      <c r="P458" s="64"/>
      <c r="Q458" s="64"/>
      <c r="R458" s="64"/>
      <c r="S458" s="64"/>
      <c r="T458" s="64"/>
      <c r="BF458" s="3"/>
      <c r="BG458" s="3"/>
      <c r="BI458" s="2"/>
      <c r="BJ458" s="2"/>
      <c r="BL458" s="1"/>
      <c r="BM458" s="1"/>
    </row>
    <row r="459" spans="4:65">
      <c r="I459" s="55">
        <f>SUBTOTAL(2,I2:I458)</f>
        <v>404</v>
      </c>
      <c r="J459" s="56" t="s">
        <v>31</v>
      </c>
      <c r="K459" s="73"/>
      <c r="L459" s="73"/>
      <c r="M459" s="73"/>
      <c r="N459" s="73"/>
      <c r="O459" s="73"/>
      <c r="P459" s="73"/>
      <c r="Q459" s="64"/>
      <c r="R459" s="64"/>
      <c r="S459" s="64"/>
      <c r="T459" s="64"/>
      <c r="U459" s="64"/>
      <c r="V459" s="64"/>
      <c r="W459" s="64"/>
      <c r="BF459" s="3"/>
      <c r="BG459" s="3"/>
      <c r="BI459" s="2"/>
      <c r="BJ459" s="2"/>
      <c r="BL459" s="1"/>
      <c r="BM459" s="1"/>
    </row>
    <row r="460" spans="4:65">
      <c r="I460" s="1">
        <v>5</v>
      </c>
      <c r="J460" s="38" t="s">
        <v>60</v>
      </c>
      <c r="K460" s="38"/>
      <c r="L460" s="38"/>
      <c r="M460" s="38"/>
      <c r="N460" s="38"/>
      <c r="O460" s="38" t="s">
        <v>1117</v>
      </c>
      <c r="P460" s="38"/>
      <c r="Q460" s="64"/>
      <c r="R460" s="64"/>
      <c r="S460" s="64"/>
      <c r="T460" s="64"/>
      <c r="U460" s="64"/>
      <c r="V460" s="64"/>
      <c r="W460" s="64"/>
      <c r="BF460" s="3"/>
      <c r="BG460" s="3"/>
      <c r="BI460" s="2"/>
      <c r="BJ460" s="2"/>
      <c r="BL460" s="1"/>
      <c r="BM460" s="1"/>
    </row>
    <row r="461" spans="4:65">
      <c r="I461" s="1">
        <v>2</v>
      </c>
      <c r="J461" s="59" t="s">
        <v>101</v>
      </c>
      <c r="K461" s="59"/>
      <c r="L461" s="59"/>
      <c r="M461" s="59"/>
      <c r="N461" s="59"/>
      <c r="O461" s="59" t="s">
        <v>1116</v>
      </c>
      <c r="P461" s="59"/>
      <c r="Q461" s="64"/>
      <c r="R461" s="64"/>
      <c r="S461" s="64"/>
      <c r="T461" s="64"/>
      <c r="U461" s="64"/>
      <c r="V461" s="64"/>
      <c r="W461" s="64"/>
      <c r="BF461" s="3"/>
      <c r="BG461" s="3"/>
      <c r="BI461" s="2"/>
      <c r="BJ461" s="2"/>
      <c r="BL461" s="1"/>
      <c r="BM461" s="1"/>
    </row>
    <row r="462" spans="4:65">
      <c r="J462" s="51" t="s">
        <v>72</v>
      </c>
      <c r="K462" s="51"/>
      <c r="L462" s="51"/>
      <c r="M462" s="51"/>
      <c r="N462" s="51"/>
      <c r="O462" s="51"/>
      <c r="P462" s="51">
        <v>3</v>
      </c>
      <c r="Q462" s="64"/>
      <c r="R462" s="64"/>
      <c r="S462" s="64"/>
      <c r="T462" s="64"/>
      <c r="U462" s="64"/>
      <c r="V462" s="64"/>
      <c r="W462" s="64"/>
      <c r="BF462" s="3"/>
      <c r="BG462" s="3"/>
      <c r="BI462" s="2"/>
      <c r="BJ462" s="2"/>
      <c r="BL462" s="1"/>
      <c r="BM462" s="1"/>
    </row>
    <row r="463" spans="4:65">
      <c r="J463" s="36"/>
      <c r="K463" s="36"/>
      <c r="L463" s="36"/>
      <c r="M463" s="36"/>
      <c r="N463" s="36"/>
      <c r="O463" s="36"/>
      <c r="P463" s="36"/>
      <c r="Q463" s="36"/>
      <c r="R463" s="36"/>
      <c r="S463" s="36"/>
      <c r="T463" s="36"/>
      <c r="U463" s="36"/>
      <c r="V463" s="36"/>
      <c r="BF463" s="3"/>
      <c r="BG463" s="3"/>
      <c r="BI463" s="2"/>
      <c r="BJ463" s="2"/>
      <c r="BL463" s="1"/>
      <c r="BM463" s="1"/>
    </row>
    <row r="464" spans="4:65">
      <c r="I464" s="1">
        <f>SUM(I459:I461)</f>
        <v>411</v>
      </c>
      <c r="J464" s="36"/>
      <c r="K464" s="36"/>
      <c r="L464" s="36"/>
      <c r="M464" s="36"/>
      <c r="N464" s="36"/>
      <c r="O464" s="36"/>
      <c r="P464" s="36"/>
      <c r="Q464" s="36"/>
      <c r="R464" s="36"/>
      <c r="S464" s="36"/>
      <c r="T464" s="36"/>
      <c r="U464" s="36"/>
      <c r="V464" s="36"/>
      <c r="BF464" s="3"/>
      <c r="BG464" s="3"/>
      <c r="BI464" s="2"/>
      <c r="BJ464" s="2"/>
      <c r="BL464" s="1"/>
      <c r="BM464" s="1"/>
    </row>
    <row r="465" spans="1:65">
      <c r="B465" s="176" t="s">
        <v>1114</v>
      </c>
      <c r="BF465" s="3"/>
      <c r="BG465" s="3"/>
      <c r="BI465" s="2"/>
      <c r="BJ465" s="2"/>
      <c r="BL465" s="1"/>
      <c r="BM465" s="1"/>
    </row>
    <row r="466" spans="1:65">
      <c r="H466"/>
      <c r="BF466" s="3"/>
      <c r="BG466" s="3"/>
      <c r="BI466" s="2"/>
      <c r="BJ466" s="2"/>
      <c r="BL466" s="1"/>
      <c r="BM466" s="1"/>
    </row>
    <row r="467" spans="1:65">
      <c r="BF467" s="3"/>
      <c r="BG467" s="3"/>
      <c r="BI467" s="2"/>
      <c r="BJ467" s="2"/>
      <c r="BL467" s="1"/>
      <c r="BM467" s="1"/>
    </row>
    <row r="468" spans="1:65">
      <c r="H468" s="1" t="s">
        <v>1013</v>
      </c>
      <c r="BF468" s="3"/>
      <c r="BG468" s="3"/>
      <c r="BI468" s="2"/>
      <c r="BJ468" s="2"/>
      <c r="BL468" s="1"/>
      <c r="BM468" s="1"/>
    </row>
    <row r="469" spans="1:65">
      <c r="BF469" s="3"/>
      <c r="BG469" s="3"/>
      <c r="BI469" s="2"/>
      <c r="BJ469" s="2"/>
      <c r="BL469" s="1"/>
      <c r="BM469" s="1"/>
    </row>
    <row r="470" spans="1:65">
      <c r="H470" s="138" t="s">
        <v>1007</v>
      </c>
      <c r="J470" s="1" t="s">
        <v>1014</v>
      </c>
      <c r="V470" s="1" t="s">
        <v>1009</v>
      </c>
      <c r="BF470" s="3"/>
      <c r="BG470" s="3"/>
      <c r="BI470" s="2"/>
      <c r="BJ470" s="2"/>
      <c r="BL470" s="1"/>
      <c r="BM470" s="1"/>
    </row>
    <row r="471" spans="1:65">
      <c r="H471" s="111" t="s">
        <v>1010</v>
      </c>
      <c r="J471" s="1" t="s">
        <v>1329</v>
      </c>
      <c r="V471" s="1" t="s">
        <v>1011</v>
      </c>
      <c r="BF471" s="3"/>
      <c r="BG471" s="3"/>
      <c r="BI471" s="2"/>
      <c r="BJ471" s="2"/>
      <c r="BL471" s="1"/>
      <c r="BM471" s="1"/>
    </row>
    <row r="472" spans="1:65">
      <c r="H472" s="141" t="s">
        <v>1012</v>
      </c>
      <c r="J472" s="1" t="s">
        <v>1357</v>
      </c>
      <c r="P472" s="1" t="s">
        <v>1331</v>
      </c>
      <c r="BF472" s="3"/>
      <c r="BG472" s="3"/>
      <c r="BI472" s="2"/>
      <c r="BJ472" s="2"/>
      <c r="BL472" s="1"/>
      <c r="BM472" s="1"/>
    </row>
    <row r="473" spans="1:65">
      <c r="H473" s="194" t="s">
        <v>1141</v>
      </c>
      <c r="J473" s="1" t="s">
        <v>1332</v>
      </c>
      <c r="BF473" s="3"/>
      <c r="BG473" s="3"/>
      <c r="BI473" s="2"/>
      <c r="BJ473" s="2"/>
      <c r="BL473" s="1"/>
      <c r="BM473" s="1"/>
    </row>
    <row r="474" spans="1:65">
      <c r="H474" s="203" t="s">
        <v>1143</v>
      </c>
      <c r="J474" s="1" t="s">
        <v>1333</v>
      </c>
      <c r="BF474" s="3"/>
      <c r="BG474" s="3"/>
      <c r="BI474" s="2"/>
      <c r="BJ474" s="2"/>
      <c r="BL474" s="1"/>
      <c r="BM474" s="1"/>
    </row>
    <row r="475" spans="1:65">
      <c r="A475" s="60" t="s">
        <v>1112</v>
      </c>
      <c r="H475" s="202" t="s">
        <v>1142</v>
      </c>
      <c r="J475" s="1" t="s">
        <v>1334</v>
      </c>
      <c r="BF475" s="3"/>
      <c r="BG475" s="3"/>
      <c r="BI475" s="2"/>
      <c r="BJ475" s="2"/>
      <c r="BL475" s="1"/>
      <c r="BM475" s="1"/>
    </row>
    <row r="476" spans="1:65">
      <c r="H476" s="235" t="s">
        <v>1234</v>
      </c>
      <c r="J476" s="1" t="s">
        <v>1235</v>
      </c>
      <c r="BF476" s="3"/>
      <c r="BG476" s="3"/>
      <c r="BI476" s="2"/>
      <c r="BJ476" s="2"/>
      <c r="BL476" s="1"/>
      <c r="BM476" s="1"/>
    </row>
    <row r="477" spans="1:65">
      <c r="H477" s="169" t="s">
        <v>1300</v>
      </c>
      <c r="J477" s="1" t="s">
        <v>1335</v>
      </c>
      <c r="BF477" s="3"/>
      <c r="BG477" s="3"/>
      <c r="BI477" s="2"/>
      <c r="BJ477" s="2"/>
      <c r="BL477" s="1"/>
      <c r="BM477" s="1"/>
    </row>
    <row r="478" spans="1:65">
      <c r="H478" s="1" t="s">
        <v>1327</v>
      </c>
      <c r="J478" s="1" t="s">
        <v>1336</v>
      </c>
      <c r="BF478" s="3"/>
      <c r="BG478" s="3"/>
      <c r="BI478" s="2"/>
      <c r="BJ478" s="2"/>
      <c r="BL478" s="1"/>
      <c r="BM478" s="1"/>
    </row>
    <row r="479" spans="1:65">
      <c r="H479" s="1" t="s">
        <v>1328</v>
      </c>
      <c r="J479" s="1" t="s">
        <v>1337</v>
      </c>
      <c r="P479" s="1" t="s">
        <v>1330</v>
      </c>
      <c r="BF479" s="3"/>
      <c r="BG479" s="3"/>
      <c r="BI479" s="2"/>
      <c r="BJ479" s="2"/>
      <c r="BL479" s="1"/>
      <c r="BM479" s="1"/>
    </row>
    <row r="480" spans="1:65">
      <c r="H480" s="1" t="s">
        <v>1339</v>
      </c>
      <c r="J480" s="1" t="s">
        <v>1342</v>
      </c>
      <c r="P480" s="1" t="s">
        <v>1340</v>
      </c>
      <c r="R480" s="1" t="s">
        <v>1341</v>
      </c>
      <c r="BF480" s="3"/>
      <c r="BG480" s="3"/>
      <c r="BI480" s="2"/>
      <c r="BJ480" s="2"/>
      <c r="BL480" s="1"/>
      <c r="BM480" s="1"/>
    </row>
    <row r="481" spans="4:65">
      <c r="H481" s="1" t="s">
        <v>1343</v>
      </c>
      <c r="J481" s="1" t="s">
        <v>1243</v>
      </c>
      <c r="P481" s="1" t="s">
        <v>1344</v>
      </c>
      <c r="BF481" s="3"/>
      <c r="BG481" s="3"/>
      <c r="BI481" s="2"/>
      <c r="BJ481" s="2"/>
      <c r="BL481" s="1"/>
      <c r="BM481" s="1"/>
    </row>
    <row r="482" spans="4:65">
      <c r="H482" s="143" t="s">
        <v>1006</v>
      </c>
      <c r="J482" s="1" t="s">
        <v>1015</v>
      </c>
      <c r="BF482" s="3"/>
      <c r="BG482" s="3"/>
      <c r="BI482" s="2"/>
      <c r="BJ482" s="2"/>
      <c r="BL482" s="1"/>
      <c r="BM482" s="1"/>
    </row>
    <row r="483" spans="4:65">
      <c r="BF483" s="3"/>
      <c r="BG483" s="3"/>
      <c r="BI483" s="2"/>
      <c r="BJ483" s="2"/>
      <c r="BL483" s="1"/>
      <c r="BM483" s="1"/>
    </row>
    <row r="484" spans="4:65">
      <c r="D484" s="175" t="s">
        <v>1113</v>
      </c>
      <c r="E484" s="141"/>
      <c r="F484" s="141"/>
      <c r="G484" s="141"/>
      <c r="H484" s="141"/>
      <c r="I484" s="141"/>
      <c r="J484" s="141"/>
      <c r="K484" s="141"/>
      <c r="L484" s="141"/>
      <c r="M484" s="141"/>
      <c r="N484" s="141"/>
      <c r="O484" s="141"/>
      <c r="P484" s="141"/>
      <c r="Q484" s="141"/>
      <c r="R484" s="141"/>
      <c r="S484" s="141"/>
      <c r="T484" s="141"/>
      <c r="BF484" s="3"/>
      <c r="BG484" s="3"/>
      <c r="BI484" s="2"/>
      <c r="BJ484" s="2"/>
      <c r="BL484" s="1"/>
      <c r="BM484" s="1"/>
    </row>
    <row r="485" spans="4:65">
      <c r="BF485" s="3"/>
      <c r="BG485" s="3"/>
      <c r="BI485" s="2"/>
      <c r="BJ485" s="2"/>
      <c r="BL485" s="1"/>
      <c r="BM485" s="1"/>
    </row>
    <row r="486" spans="4:65" ht="13.5" thickBot="1">
      <c r="BF486" s="3"/>
      <c r="BG486" s="3"/>
      <c r="BI486" s="2"/>
      <c r="BJ486" s="2"/>
      <c r="BL486" s="1"/>
      <c r="BM486" s="1"/>
    </row>
    <row r="487" spans="4:65">
      <c r="D487" s="223" t="s">
        <v>1152</v>
      </c>
      <c r="E487" s="207"/>
      <c r="F487" s="207"/>
      <c r="G487" s="208"/>
      <c r="H487" s="207"/>
      <c r="I487" s="207"/>
      <c r="J487" s="207"/>
      <c r="K487" s="207"/>
      <c r="L487" s="207"/>
      <c r="M487" s="207"/>
      <c r="N487" s="207"/>
      <c r="O487" s="207"/>
      <c r="P487" s="207"/>
      <c r="Q487" s="207"/>
      <c r="R487" s="207"/>
      <c r="S487" s="207"/>
      <c r="T487" s="209"/>
      <c r="BF487" s="3"/>
      <c r="BG487" s="3"/>
      <c r="BI487" s="2"/>
      <c r="BJ487" s="2"/>
      <c r="BL487" s="1"/>
      <c r="BM487" s="1"/>
    </row>
    <row r="488" spans="4:65">
      <c r="D488" s="210"/>
      <c r="E488" s="120"/>
      <c r="F488" s="120"/>
      <c r="G488" s="64"/>
      <c r="H488" s="120"/>
      <c r="I488" s="120"/>
      <c r="J488" s="120"/>
      <c r="K488" s="120"/>
      <c r="L488" s="120"/>
      <c r="M488" s="120"/>
      <c r="N488" s="120"/>
      <c r="O488" s="120"/>
      <c r="P488" s="120"/>
      <c r="Q488" s="120"/>
      <c r="R488" s="120"/>
      <c r="S488" s="120"/>
      <c r="T488" s="211"/>
      <c r="BF488" s="3"/>
      <c r="BG488" s="3"/>
      <c r="BI488" s="2"/>
      <c r="BJ488" s="2"/>
      <c r="BL488" s="1"/>
      <c r="BM488" s="1"/>
    </row>
    <row r="489" spans="4:65">
      <c r="D489" s="216"/>
      <c r="E489" s="174"/>
      <c r="F489" s="174"/>
      <c r="G489" s="174"/>
      <c r="H489" s="174"/>
      <c r="I489" s="174"/>
      <c r="J489" s="174" t="s">
        <v>1153</v>
      </c>
      <c r="K489" s="174"/>
      <c r="L489" s="174"/>
      <c r="M489" s="174"/>
      <c r="N489" s="174"/>
      <c r="O489" s="174"/>
      <c r="P489" s="174"/>
      <c r="Q489" s="174"/>
      <c r="R489" s="174"/>
      <c r="S489" s="174"/>
      <c r="T489" s="217"/>
      <c r="BF489" s="3"/>
      <c r="BG489" s="3"/>
      <c r="BI489" s="2"/>
      <c r="BJ489" s="2"/>
      <c r="BL489" s="1"/>
      <c r="BM489" s="1"/>
    </row>
    <row r="490" spans="4:65">
      <c r="D490" s="216"/>
      <c r="E490" s="174" t="s">
        <v>1200</v>
      </c>
      <c r="F490" s="174"/>
      <c r="G490" s="174"/>
      <c r="H490" s="174"/>
      <c r="I490" s="174"/>
      <c r="J490" s="174" t="s">
        <v>149</v>
      </c>
      <c r="K490" s="174"/>
      <c r="L490" s="174"/>
      <c r="M490" s="174"/>
      <c r="N490" s="174"/>
      <c r="O490" s="174"/>
      <c r="P490" s="174"/>
      <c r="Q490" s="174"/>
      <c r="R490" s="174"/>
      <c r="S490" s="174"/>
      <c r="T490" s="217"/>
      <c r="BF490" s="3"/>
      <c r="BG490" s="3"/>
      <c r="BI490" s="2"/>
      <c r="BJ490" s="2"/>
      <c r="BL490" s="1"/>
      <c r="BM490" s="1"/>
    </row>
    <row r="491" spans="4:65">
      <c r="D491" s="216"/>
      <c r="E491" s="174"/>
      <c r="F491" s="174"/>
      <c r="G491" s="174"/>
      <c r="H491" s="174"/>
      <c r="I491" s="174"/>
      <c r="J491" s="174" t="s">
        <v>229</v>
      </c>
      <c r="K491" s="174"/>
      <c r="L491" s="174"/>
      <c r="M491" s="174"/>
      <c r="N491" s="174"/>
      <c r="O491" s="174"/>
      <c r="P491" s="174"/>
      <c r="Q491" s="174"/>
      <c r="R491" s="174"/>
      <c r="S491" s="174"/>
      <c r="T491" s="217"/>
      <c r="BF491" s="3"/>
      <c r="BG491" s="3"/>
      <c r="BI491" s="2"/>
      <c r="BJ491" s="2"/>
      <c r="BL491" s="1"/>
      <c r="BM491" s="1"/>
    </row>
    <row r="492" spans="4:65">
      <c r="D492" s="216"/>
      <c r="E492" s="174" t="s">
        <v>1201</v>
      </c>
      <c r="F492" s="174"/>
      <c r="G492" s="174"/>
      <c r="H492" s="174"/>
      <c r="I492" s="174"/>
      <c r="J492" s="174" t="s">
        <v>1154</v>
      </c>
      <c r="K492" s="174"/>
      <c r="L492" s="174"/>
      <c r="M492" s="174"/>
      <c r="N492" s="174"/>
      <c r="O492" s="174"/>
      <c r="P492" s="174"/>
      <c r="Q492" s="174"/>
      <c r="R492" s="174"/>
      <c r="S492" s="174"/>
      <c r="T492" s="217"/>
      <c r="BF492" s="3"/>
      <c r="BG492" s="3"/>
      <c r="BI492" s="2"/>
      <c r="BJ492" s="2"/>
      <c r="BL492" s="1"/>
      <c r="BM492" s="1"/>
    </row>
    <row r="493" spans="4:65">
      <c r="D493" s="216"/>
      <c r="E493" s="174"/>
      <c r="F493" s="174"/>
      <c r="G493" s="174"/>
      <c r="H493" s="174"/>
      <c r="I493" s="174"/>
      <c r="J493" s="174" t="s">
        <v>1155</v>
      </c>
      <c r="K493" s="174"/>
      <c r="L493" s="174"/>
      <c r="M493" s="174"/>
      <c r="N493" s="174"/>
      <c r="O493" s="174"/>
      <c r="P493" s="174"/>
      <c r="Q493" s="174"/>
      <c r="R493" s="174"/>
      <c r="S493" s="174"/>
      <c r="T493" s="217"/>
      <c r="BF493" s="3"/>
      <c r="BG493" s="3"/>
      <c r="BI493" s="2"/>
      <c r="BJ493" s="2"/>
      <c r="BL493" s="1"/>
      <c r="BM493" s="1"/>
    </row>
    <row r="494" spans="4:65">
      <c r="D494" s="216"/>
      <c r="E494" s="174"/>
      <c r="F494" s="174"/>
      <c r="G494" s="174"/>
      <c r="H494" s="174"/>
      <c r="I494" s="174"/>
      <c r="J494" s="174" t="s">
        <v>1156</v>
      </c>
      <c r="K494" s="174"/>
      <c r="L494" s="174"/>
      <c r="M494" s="174"/>
      <c r="N494" s="174"/>
      <c r="O494" s="174"/>
      <c r="P494" s="174"/>
      <c r="Q494" s="174"/>
      <c r="R494" s="174"/>
      <c r="S494" s="174"/>
      <c r="T494" s="217"/>
      <c r="BF494" s="3"/>
      <c r="BG494" s="3"/>
      <c r="BI494" s="2"/>
      <c r="BJ494" s="2"/>
      <c r="BL494" s="1"/>
      <c r="BM494" s="1"/>
    </row>
    <row r="495" spans="4:65">
      <c r="D495" s="216"/>
      <c r="E495" s="174"/>
      <c r="F495" s="174"/>
      <c r="G495" s="174"/>
      <c r="H495" s="174"/>
      <c r="I495" s="174"/>
      <c r="J495" s="174" t="s">
        <v>1157</v>
      </c>
      <c r="K495" s="174"/>
      <c r="L495" s="174"/>
      <c r="M495" s="174"/>
      <c r="N495" s="174"/>
      <c r="O495" s="174"/>
      <c r="P495" s="174"/>
      <c r="Q495" s="174"/>
      <c r="R495" s="174"/>
      <c r="S495" s="174"/>
      <c r="T495" s="217"/>
      <c r="BF495" s="3"/>
      <c r="BG495" s="3"/>
      <c r="BI495" s="2"/>
      <c r="BJ495" s="2"/>
      <c r="BL495" s="1"/>
      <c r="BM495" s="1"/>
    </row>
    <row r="496" spans="4:65">
      <c r="D496" s="216"/>
      <c r="E496" s="174"/>
      <c r="F496" s="174"/>
      <c r="G496" s="174"/>
      <c r="H496" s="174"/>
      <c r="I496" s="174"/>
      <c r="J496" s="174" t="s">
        <v>1158</v>
      </c>
      <c r="K496" s="174"/>
      <c r="L496" s="174"/>
      <c r="M496" s="174"/>
      <c r="N496" s="174"/>
      <c r="O496" s="174"/>
      <c r="P496" s="174"/>
      <c r="Q496" s="174"/>
      <c r="R496" s="174"/>
      <c r="S496" s="174"/>
      <c r="T496" s="217"/>
      <c r="BF496" s="3"/>
      <c r="BG496" s="3"/>
      <c r="BI496" s="2"/>
      <c r="BJ496" s="2"/>
      <c r="BL496" s="1"/>
      <c r="BM496" s="1"/>
    </row>
    <row r="497" spans="4:65">
      <c r="D497" s="216"/>
      <c r="E497" s="174"/>
      <c r="F497" s="174"/>
      <c r="G497" s="174"/>
      <c r="H497" s="174"/>
      <c r="I497" s="174"/>
      <c r="J497" s="174" t="s">
        <v>769</v>
      </c>
      <c r="K497" s="174"/>
      <c r="L497" s="174"/>
      <c r="M497" s="174"/>
      <c r="N497" s="174"/>
      <c r="O497" s="174"/>
      <c r="P497" s="174"/>
      <c r="Q497" s="174"/>
      <c r="R497" s="174"/>
      <c r="S497" s="174"/>
      <c r="T497" s="217"/>
      <c r="BF497" s="3"/>
      <c r="BG497" s="3"/>
      <c r="BI497" s="2"/>
      <c r="BJ497" s="2"/>
      <c r="BL497" s="1"/>
      <c r="BM497" s="1"/>
    </row>
    <row r="498" spans="4:65">
      <c r="D498" s="216"/>
      <c r="E498" s="174"/>
      <c r="F498" s="174"/>
      <c r="G498" s="174"/>
      <c r="H498" s="174"/>
      <c r="I498" s="174"/>
      <c r="J498" s="174" t="s">
        <v>1159</v>
      </c>
      <c r="K498" s="174"/>
      <c r="L498" s="174"/>
      <c r="M498" s="174"/>
      <c r="N498" s="174"/>
      <c r="O498" s="174"/>
      <c r="P498" s="174"/>
      <c r="Q498" s="174"/>
      <c r="R498" s="174"/>
      <c r="S498" s="174"/>
      <c r="T498" s="217"/>
      <c r="BF498" s="3"/>
      <c r="BG498" s="3"/>
      <c r="BI498" s="2"/>
      <c r="BJ498" s="2"/>
      <c r="BL498" s="1"/>
      <c r="BM498" s="1"/>
    </row>
    <row r="499" spans="4:65">
      <c r="D499" s="216"/>
      <c r="E499" s="174"/>
      <c r="F499" s="174"/>
      <c r="G499" s="174"/>
      <c r="H499" s="174"/>
      <c r="I499" s="174"/>
      <c r="J499" s="174" t="s">
        <v>1160</v>
      </c>
      <c r="K499" s="174"/>
      <c r="L499" s="174"/>
      <c r="M499" s="174"/>
      <c r="N499" s="174"/>
      <c r="O499" s="174"/>
      <c r="P499" s="174"/>
      <c r="Q499" s="174"/>
      <c r="R499" s="174"/>
      <c r="S499" s="174"/>
      <c r="T499" s="217"/>
      <c r="BF499" s="3"/>
      <c r="BG499" s="3"/>
      <c r="BI499" s="2"/>
      <c r="BJ499" s="2"/>
      <c r="BL499" s="1"/>
      <c r="BM499" s="1"/>
    </row>
    <row r="500" spans="4:65">
      <c r="D500" s="216"/>
      <c r="E500" s="174"/>
      <c r="F500" s="174"/>
      <c r="G500" s="174"/>
      <c r="H500" s="174"/>
      <c r="I500" s="174"/>
      <c r="J500" s="174" t="s">
        <v>1161</v>
      </c>
      <c r="K500" s="174"/>
      <c r="L500" s="174"/>
      <c r="M500" s="174"/>
      <c r="N500" s="174"/>
      <c r="O500" s="174"/>
      <c r="P500" s="174"/>
      <c r="Q500" s="174"/>
      <c r="R500" s="174"/>
      <c r="S500" s="174"/>
      <c r="T500" s="217"/>
      <c r="BF500" s="3"/>
      <c r="BG500" s="3"/>
      <c r="BI500" s="2"/>
      <c r="BJ500" s="2"/>
      <c r="BL500" s="1"/>
      <c r="BM500" s="1"/>
    </row>
    <row r="501" spans="4:65">
      <c r="D501" s="216"/>
      <c r="E501" s="174"/>
      <c r="F501" s="174"/>
      <c r="G501" s="174"/>
      <c r="H501" s="174"/>
      <c r="I501" s="174"/>
      <c r="J501" s="174" t="s">
        <v>1162</v>
      </c>
      <c r="K501" s="174"/>
      <c r="L501" s="174"/>
      <c r="M501" s="174"/>
      <c r="N501" s="174"/>
      <c r="O501" s="174"/>
      <c r="P501" s="174"/>
      <c r="Q501" s="174"/>
      <c r="R501" s="174"/>
      <c r="S501" s="174"/>
      <c r="T501" s="217"/>
      <c r="BF501" s="3"/>
      <c r="BG501" s="3"/>
      <c r="BI501" s="2"/>
      <c r="BJ501" s="2"/>
      <c r="BL501" s="1"/>
      <c r="BM501" s="1"/>
    </row>
    <row r="502" spans="4:65">
      <c r="D502" s="216"/>
      <c r="E502" s="174"/>
      <c r="F502" s="174"/>
      <c r="G502" s="174"/>
      <c r="H502" s="174"/>
      <c r="I502" s="174"/>
      <c r="J502" s="174" t="s">
        <v>1163</v>
      </c>
      <c r="K502" s="174"/>
      <c r="L502" s="174"/>
      <c r="M502" s="174"/>
      <c r="N502" s="174"/>
      <c r="O502" s="174"/>
      <c r="P502" s="174"/>
      <c r="Q502" s="174"/>
      <c r="R502" s="174"/>
      <c r="S502" s="174"/>
      <c r="T502" s="217"/>
      <c r="BF502" s="3"/>
      <c r="BG502" s="3"/>
      <c r="BI502" s="2"/>
      <c r="BJ502" s="2"/>
      <c r="BL502" s="1"/>
      <c r="BM502" s="1"/>
    </row>
    <row r="503" spans="4:65">
      <c r="D503" s="216"/>
      <c r="E503" s="174"/>
      <c r="F503" s="174"/>
      <c r="G503" s="174"/>
      <c r="H503" s="174"/>
      <c r="I503" s="174"/>
      <c r="J503" s="174" t="s">
        <v>1164</v>
      </c>
      <c r="K503" s="174"/>
      <c r="L503" s="174"/>
      <c r="M503" s="174"/>
      <c r="N503" s="174"/>
      <c r="O503" s="174"/>
      <c r="P503" s="174"/>
      <c r="Q503" s="174"/>
      <c r="R503" s="174"/>
      <c r="S503" s="174"/>
      <c r="T503" s="217"/>
      <c r="BF503" s="3"/>
      <c r="BG503" s="3"/>
      <c r="BI503" s="2"/>
      <c r="BJ503" s="2"/>
      <c r="BL503" s="1"/>
      <c r="BM503" s="1"/>
    </row>
    <row r="504" spans="4:65">
      <c r="D504" s="216"/>
      <c r="E504" s="174"/>
      <c r="F504" s="174"/>
      <c r="G504" s="174"/>
      <c r="H504" s="174"/>
      <c r="I504" s="174"/>
      <c r="J504" s="174" t="s">
        <v>1165</v>
      </c>
      <c r="K504" s="174"/>
      <c r="L504" s="174"/>
      <c r="M504" s="174"/>
      <c r="N504" s="174"/>
      <c r="O504" s="174"/>
      <c r="P504" s="174"/>
      <c r="Q504" s="174"/>
      <c r="R504" s="174"/>
      <c r="S504" s="174"/>
      <c r="T504" s="217"/>
      <c r="BF504" s="3"/>
      <c r="BG504" s="3"/>
      <c r="BI504" s="2"/>
      <c r="BJ504" s="2"/>
      <c r="BL504" s="1"/>
      <c r="BM504" s="1"/>
    </row>
    <row r="505" spans="4:65">
      <c r="D505" s="216"/>
      <c r="E505" s="174"/>
      <c r="F505" s="174"/>
      <c r="G505" s="174"/>
      <c r="H505" s="174"/>
      <c r="I505" s="174"/>
      <c r="J505" s="174" t="s">
        <v>1166</v>
      </c>
      <c r="K505" s="174"/>
      <c r="L505" s="174"/>
      <c r="M505" s="174"/>
      <c r="N505" s="174"/>
      <c r="O505" s="174"/>
      <c r="P505" s="174"/>
      <c r="Q505" s="174"/>
      <c r="R505" s="174"/>
      <c r="S505" s="174"/>
      <c r="T505" s="217"/>
      <c r="BF505" s="3"/>
      <c r="BG505" s="3"/>
      <c r="BI505" s="2"/>
      <c r="BJ505" s="2"/>
      <c r="BL505" s="1"/>
      <c r="BM505" s="1"/>
    </row>
    <row r="506" spans="4:65">
      <c r="D506" s="216"/>
      <c r="E506" s="218">
        <v>40087</v>
      </c>
      <c r="F506" s="174"/>
      <c r="G506" s="174"/>
      <c r="H506" s="174"/>
      <c r="I506" s="174"/>
      <c r="J506" s="174" t="s">
        <v>1167</v>
      </c>
      <c r="K506" s="174"/>
      <c r="L506" s="174"/>
      <c r="M506" s="174"/>
      <c r="N506" s="174"/>
      <c r="O506" s="174"/>
      <c r="P506" s="174"/>
      <c r="Q506" s="174"/>
      <c r="R506" s="174"/>
      <c r="S506" s="174"/>
      <c r="T506" s="217"/>
      <c r="BF506" s="3"/>
      <c r="BG506" s="3"/>
      <c r="BI506" s="2"/>
      <c r="BJ506" s="2"/>
      <c r="BL506" s="1"/>
      <c r="BM506" s="1"/>
    </row>
    <row r="507" spans="4:65">
      <c r="D507" s="216"/>
      <c r="E507" s="174" t="s">
        <v>1202</v>
      </c>
      <c r="F507" s="174"/>
      <c r="G507" s="174"/>
      <c r="H507" s="174"/>
      <c r="I507" s="174"/>
      <c r="J507" s="174" t="s">
        <v>1168</v>
      </c>
      <c r="K507" s="174"/>
      <c r="L507" s="174"/>
      <c r="M507" s="174"/>
      <c r="N507" s="174"/>
      <c r="O507" s="174"/>
      <c r="P507" s="174"/>
      <c r="Q507" s="174"/>
      <c r="R507" s="174"/>
      <c r="S507" s="174"/>
      <c r="T507" s="217"/>
      <c r="BF507" s="3"/>
      <c r="BG507" s="3"/>
      <c r="BI507" s="2"/>
      <c r="BJ507" s="2"/>
      <c r="BL507" s="1"/>
      <c r="BM507" s="1"/>
    </row>
    <row r="508" spans="4:65">
      <c r="D508" s="216"/>
      <c r="E508" s="174"/>
      <c r="F508" s="174"/>
      <c r="G508" s="174"/>
      <c r="H508" s="174"/>
      <c r="I508" s="174"/>
      <c r="J508" s="174" t="s">
        <v>1169</v>
      </c>
      <c r="K508" s="174"/>
      <c r="L508" s="174"/>
      <c r="M508" s="174"/>
      <c r="N508" s="174"/>
      <c r="O508" s="174"/>
      <c r="P508" s="174"/>
      <c r="Q508" s="174"/>
      <c r="R508" s="174"/>
      <c r="S508" s="174"/>
      <c r="T508" s="217"/>
      <c r="BF508" s="3"/>
      <c r="BG508" s="3"/>
      <c r="BI508" s="2"/>
      <c r="BJ508" s="2"/>
      <c r="BL508" s="1"/>
      <c r="BM508" s="1"/>
    </row>
    <row r="509" spans="4:65">
      <c r="D509" s="221"/>
      <c r="E509" s="159"/>
      <c r="F509" s="158">
        <f t="shared" ref="F509" si="398">E509-D509</f>
        <v>0</v>
      </c>
      <c r="G509" s="219"/>
      <c r="H509" s="219"/>
      <c r="I509" s="219"/>
      <c r="J509" s="219" t="s">
        <v>1170</v>
      </c>
      <c r="K509" s="219"/>
      <c r="L509" s="219"/>
      <c r="M509" s="219"/>
      <c r="N509" s="219"/>
      <c r="O509" s="219"/>
      <c r="P509" s="219"/>
      <c r="Q509" s="219"/>
      <c r="R509" s="219"/>
      <c r="S509" s="219"/>
      <c r="T509" s="220"/>
      <c r="BF509" s="3"/>
      <c r="BG509" s="3"/>
      <c r="BI509" s="2"/>
      <c r="BJ509" s="2"/>
      <c r="BL509" s="1"/>
      <c r="BM509" s="1"/>
    </row>
    <row r="510" spans="4:65">
      <c r="D510" s="216"/>
      <c r="E510" s="174" t="s">
        <v>1203</v>
      </c>
      <c r="F510" s="174"/>
      <c r="G510" s="174"/>
      <c r="H510" s="174"/>
      <c r="I510" s="174"/>
      <c r="J510" s="174" t="s">
        <v>1171</v>
      </c>
      <c r="K510" s="174"/>
      <c r="L510" s="174"/>
      <c r="M510" s="174"/>
      <c r="N510" s="174"/>
      <c r="O510" s="174"/>
      <c r="P510" s="174"/>
      <c r="Q510" s="174"/>
      <c r="R510" s="174"/>
      <c r="S510" s="174"/>
      <c r="T510" s="217"/>
      <c r="BF510" s="3"/>
      <c r="BG510" s="3"/>
      <c r="BI510" s="2"/>
      <c r="BJ510" s="2"/>
      <c r="BL510" s="1"/>
      <c r="BM510" s="1"/>
    </row>
    <row r="511" spans="4:65">
      <c r="D511" s="216"/>
      <c r="E511" s="174"/>
      <c r="F511" s="174"/>
      <c r="G511" s="174"/>
      <c r="H511" s="174"/>
      <c r="I511" s="174"/>
      <c r="J511" s="174" t="s">
        <v>1172</v>
      </c>
      <c r="K511" s="174"/>
      <c r="L511" s="174"/>
      <c r="M511" s="174"/>
      <c r="N511" s="174"/>
      <c r="O511" s="174"/>
      <c r="P511" s="174"/>
      <c r="Q511" s="174"/>
      <c r="R511" s="174"/>
      <c r="S511" s="174"/>
      <c r="T511" s="217"/>
      <c r="BF511" s="3"/>
      <c r="BG511" s="3"/>
      <c r="BI511" s="2"/>
      <c r="BJ511" s="2"/>
      <c r="BL511" s="1"/>
      <c r="BM511" s="1"/>
    </row>
    <row r="512" spans="4:65">
      <c r="D512" s="216"/>
      <c r="E512" s="174" t="s">
        <v>1201</v>
      </c>
      <c r="F512" s="174"/>
      <c r="G512" s="174"/>
      <c r="H512" s="174"/>
      <c r="I512" s="174"/>
      <c r="J512" s="174" t="s">
        <v>1173</v>
      </c>
      <c r="K512" s="174"/>
      <c r="L512" s="174"/>
      <c r="M512" s="174"/>
      <c r="N512" s="174"/>
      <c r="O512" s="174"/>
      <c r="P512" s="174"/>
      <c r="Q512" s="174"/>
      <c r="R512" s="174"/>
      <c r="S512" s="174"/>
      <c r="T512" s="217"/>
      <c r="BF512" s="3"/>
      <c r="BG512" s="3"/>
      <c r="BI512" s="2"/>
      <c r="BJ512" s="2"/>
      <c r="BL512" s="1"/>
      <c r="BM512" s="1"/>
    </row>
    <row r="513" spans="4:65">
      <c r="D513" s="216"/>
      <c r="E513" s="174"/>
      <c r="F513" s="174"/>
      <c r="G513" s="174"/>
      <c r="H513" s="174"/>
      <c r="I513" s="174"/>
      <c r="J513" s="174" t="s">
        <v>1174</v>
      </c>
      <c r="K513" s="174"/>
      <c r="L513" s="174"/>
      <c r="M513" s="174"/>
      <c r="N513" s="174"/>
      <c r="O513" s="174"/>
      <c r="P513" s="174"/>
      <c r="Q513" s="174"/>
      <c r="R513" s="174"/>
      <c r="S513" s="174"/>
      <c r="T513" s="217"/>
      <c r="BF513" s="3"/>
      <c r="BG513" s="3"/>
      <c r="BI513" s="2"/>
      <c r="BJ513" s="2"/>
      <c r="BL513" s="1"/>
      <c r="BM513" s="1"/>
    </row>
    <row r="514" spans="4:65">
      <c r="D514" s="216"/>
      <c r="E514" s="174"/>
      <c r="F514" s="174"/>
      <c r="G514" s="174"/>
      <c r="H514" s="174"/>
      <c r="I514" s="174"/>
      <c r="J514" s="174" t="s">
        <v>1175</v>
      </c>
      <c r="K514" s="174"/>
      <c r="L514" s="174"/>
      <c r="M514" s="174"/>
      <c r="N514" s="174"/>
      <c r="O514" s="174"/>
      <c r="P514" s="174"/>
      <c r="Q514" s="174"/>
      <c r="R514" s="174"/>
      <c r="S514" s="174"/>
      <c r="T514" s="217"/>
      <c r="BF514" s="3"/>
      <c r="BG514" s="3"/>
      <c r="BI514" s="2"/>
      <c r="BJ514" s="2"/>
      <c r="BL514" s="1"/>
      <c r="BM514" s="1"/>
    </row>
    <row r="515" spans="4:65">
      <c r="D515" s="216"/>
      <c r="E515" s="174"/>
      <c r="F515" s="174"/>
      <c r="G515" s="174"/>
      <c r="H515" s="174"/>
      <c r="I515" s="174"/>
      <c r="J515" s="174" t="s">
        <v>1176</v>
      </c>
      <c r="K515" s="174"/>
      <c r="L515" s="174"/>
      <c r="M515" s="174"/>
      <c r="N515" s="174"/>
      <c r="O515" s="174"/>
      <c r="P515" s="174"/>
      <c r="Q515" s="174"/>
      <c r="R515" s="174"/>
      <c r="S515" s="174"/>
      <c r="T515" s="217"/>
      <c r="BF515" s="3"/>
      <c r="BG515" s="3"/>
      <c r="BI515" s="2"/>
      <c r="BJ515" s="2"/>
      <c r="BL515" s="1"/>
      <c r="BM515" s="1"/>
    </row>
    <row r="516" spans="4:65">
      <c r="D516" s="216"/>
      <c r="E516" s="174"/>
      <c r="F516" s="174"/>
      <c r="G516" s="174"/>
      <c r="H516" s="174"/>
      <c r="I516" s="174"/>
      <c r="J516" s="174" t="s">
        <v>262</v>
      </c>
      <c r="K516" s="174"/>
      <c r="L516" s="174"/>
      <c r="M516" s="174"/>
      <c r="N516" s="174"/>
      <c r="O516" s="174"/>
      <c r="P516" s="174"/>
      <c r="Q516" s="174" t="s">
        <v>1204</v>
      </c>
      <c r="R516" s="174"/>
      <c r="S516" s="174"/>
      <c r="T516" s="217"/>
      <c r="BF516" s="3"/>
      <c r="BG516" s="3"/>
      <c r="BI516" s="2"/>
      <c r="BJ516" s="2"/>
      <c r="BL516" s="1"/>
      <c r="BM516" s="1"/>
    </row>
    <row r="517" spans="4:65">
      <c r="D517" s="216"/>
      <c r="E517" s="174"/>
      <c r="F517" s="174"/>
      <c r="G517" s="174"/>
      <c r="H517" s="174"/>
      <c r="I517" s="174"/>
      <c r="J517" s="174" t="s">
        <v>63</v>
      </c>
      <c r="K517" s="174"/>
      <c r="L517" s="174"/>
      <c r="M517" s="174"/>
      <c r="N517" s="174"/>
      <c r="O517" s="174"/>
      <c r="P517" s="174"/>
      <c r="Q517" s="174"/>
      <c r="R517" s="174"/>
      <c r="S517" s="174"/>
      <c r="T517" s="217"/>
      <c r="BF517" s="3"/>
      <c r="BG517" s="3"/>
      <c r="BI517" s="2"/>
      <c r="BJ517" s="2"/>
      <c r="BL517" s="1"/>
      <c r="BM517" s="1"/>
    </row>
    <row r="518" spans="4:65">
      <c r="D518" s="216"/>
      <c r="E518" s="174"/>
      <c r="F518" s="174"/>
      <c r="G518" s="174"/>
      <c r="H518" s="174"/>
      <c r="I518" s="174"/>
      <c r="J518" s="174" t="s">
        <v>1177</v>
      </c>
      <c r="K518" s="174"/>
      <c r="L518" s="174"/>
      <c r="M518" s="174"/>
      <c r="N518" s="174"/>
      <c r="O518" s="174"/>
      <c r="P518" s="174"/>
      <c r="Q518" s="174"/>
      <c r="R518" s="174"/>
      <c r="S518" s="174"/>
      <c r="T518" s="217"/>
      <c r="BF518" s="3"/>
      <c r="BG518" s="3"/>
      <c r="BI518" s="2"/>
      <c r="BJ518" s="2"/>
      <c r="BL518" s="1"/>
      <c r="BM518" s="1"/>
    </row>
    <row r="519" spans="4:65">
      <c r="D519" s="216"/>
      <c r="E519" s="174"/>
      <c r="F519" s="174"/>
      <c r="G519" s="174"/>
      <c r="H519" s="174"/>
      <c r="I519" s="174"/>
      <c r="J519" s="174" t="s">
        <v>1178</v>
      </c>
      <c r="K519" s="174"/>
      <c r="L519" s="174"/>
      <c r="M519" s="174"/>
      <c r="N519" s="174"/>
      <c r="O519" s="174"/>
      <c r="P519" s="174"/>
      <c r="Q519" s="174"/>
      <c r="R519" s="174"/>
      <c r="S519" s="174"/>
      <c r="T519" s="217"/>
      <c r="BF519" s="3"/>
      <c r="BG519" s="3"/>
      <c r="BI519" s="2"/>
      <c r="BJ519" s="2"/>
      <c r="BL519" s="1"/>
      <c r="BM519" s="1"/>
    </row>
    <row r="520" spans="4:65">
      <c r="D520" s="216"/>
      <c r="E520" s="174"/>
      <c r="F520" s="174"/>
      <c r="G520" s="174"/>
      <c r="H520" s="174"/>
      <c r="I520" s="174"/>
      <c r="J520" s="174" t="s">
        <v>1179</v>
      </c>
      <c r="K520" s="174"/>
      <c r="L520" s="174"/>
      <c r="M520" s="174"/>
      <c r="N520" s="174"/>
      <c r="O520" s="174"/>
      <c r="P520" s="174"/>
      <c r="Q520" s="174"/>
      <c r="R520" s="174"/>
      <c r="S520" s="174"/>
      <c r="T520" s="217"/>
      <c r="BF520" s="3"/>
      <c r="BG520" s="3"/>
      <c r="BI520" s="2"/>
      <c r="BJ520" s="2"/>
      <c r="BL520" s="1"/>
      <c r="BM520" s="1"/>
    </row>
    <row r="521" spans="4:65">
      <c r="D521" s="216"/>
      <c r="E521" s="174"/>
      <c r="F521" s="174"/>
      <c r="G521" s="174"/>
      <c r="H521" s="174"/>
      <c r="I521" s="174"/>
      <c r="J521" s="174" t="s">
        <v>1180</v>
      </c>
      <c r="K521" s="174"/>
      <c r="L521" s="174"/>
      <c r="M521" s="174"/>
      <c r="N521" s="174"/>
      <c r="O521" s="174"/>
      <c r="P521" s="174"/>
      <c r="Q521" s="174"/>
      <c r="R521" s="174"/>
      <c r="S521" s="174"/>
      <c r="T521" s="217"/>
      <c r="BF521" s="3"/>
      <c r="BG521" s="3"/>
      <c r="BI521" s="2"/>
      <c r="BJ521" s="2"/>
      <c r="BL521" s="1"/>
      <c r="BM521" s="1"/>
    </row>
    <row r="522" spans="4:65">
      <c r="D522" s="216"/>
      <c r="E522" s="174"/>
      <c r="F522" s="174"/>
      <c r="G522" s="174"/>
      <c r="H522" s="174"/>
      <c r="I522" s="174"/>
      <c r="J522" s="174" t="s">
        <v>301</v>
      </c>
      <c r="K522" s="174"/>
      <c r="L522" s="174"/>
      <c r="M522" s="174"/>
      <c r="N522" s="174"/>
      <c r="O522" s="174"/>
      <c r="P522" s="174"/>
      <c r="Q522" s="174"/>
      <c r="R522" s="174"/>
      <c r="S522" s="174"/>
      <c r="T522" s="217"/>
      <c r="BF522" s="3"/>
      <c r="BG522" s="3"/>
      <c r="BI522" s="2"/>
      <c r="BJ522" s="2"/>
      <c r="BL522" s="1"/>
      <c r="BM522" s="1"/>
    </row>
    <row r="523" spans="4:65">
      <c r="D523" s="216"/>
      <c r="E523" s="174"/>
      <c r="F523" s="174"/>
      <c r="G523" s="174"/>
      <c r="H523" s="174"/>
      <c r="I523" s="174"/>
      <c r="J523" s="174" t="s">
        <v>261</v>
      </c>
      <c r="K523" s="174"/>
      <c r="L523" s="174"/>
      <c r="M523" s="174"/>
      <c r="N523" s="174"/>
      <c r="O523" s="174"/>
      <c r="P523" s="174"/>
      <c r="Q523" s="174"/>
      <c r="R523" s="174"/>
      <c r="S523" s="174"/>
      <c r="T523" s="217"/>
      <c r="BF523" s="3"/>
      <c r="BG523" s="3"/>
      <c r="BI523" s="2"/>
      <c r="BJ523" s="2"/>
      <c r="BL523" s="1"/>
      <c r="BM523" s="1"/>
    </row>
    <row r="524" spans="4:65">
      <c r="D524" s="216"/>
      <c r="E524" s="174" t="s">
        <v>1201</v>
      </c>
      <c r="F524" s="174"/>
      <c r="G524" s="174"/>
      <c r="H524" s="174"/>
      <c r="I524" s="174"/>
      <c r="J524" s="174" t="s">
        <v>1181</v>
      </c>
      <c r="K524" s="174"/>
      <c r="L524" s="174"/>
      <c r="M524" s="174"/>
      <c r="N524" s="174"/>
      <c r="O524" s="174"/>
      <c r="P524" s="174"/>
      <c r="Q524" s="174"/>
      <c r="R524" s="174"/>
      <c r="S524" s="174"/>
      <c r="T524" s="217"/>
      <c r="BF524" s="3"/>
      <c r="BG524" s="3"/>
      <c r="BI524" s="2"/>
      <c r="BJ524" s="2"/>
      <c r="BL524" s="1"/>
      <c r="BM524" s="1"/>
    </row>
    <row r="525" spans="4:65">
      <c r="D525" s="216"/>
      <c r="E525" s="174"/>
      <c r="F525" s="174"/>
      <c r="G525" s="174"/>
      <c r="H525" s="174"/>
      <c r="I525" s="174"/>
      <c r="J525" s="174" t="s">
        <v>1182</v>
      </c>
      <c r="K525" s="174"/>
      <c r="L525" s="174"/>
      <c r="M525" s="174"/>
      <c r="N525" s="174"/>
      <c r="O525" s="174"/>
      <c r="P525" s="174"/>
      <c r="Q525" s="174"/>
      <c r="R525" s="174"/>
      <c r="S525" s="174"/>
      <c r="T525" s="217"/>
      <c r="BF525" s="3"/>
      <c r="BG525" s="3"/>
      <c r="BI525" s="2"/>
      <c r="BJ525" s="2"/>
      <c r="BL525" s="1"/>
      <c r="BM525" s="1"/>
    </row>
    <row r="526" spans="4:65">
      <c r="D526" s="216"/>
      <c r="E526" s="174"/>
      <c r="F526" s="174"/>
      <c r="G526" s="174"/>
      <c r="H526" s="174"/>
      <c r="I526" s="174"/>
      <c r="J526" s="174" t="s">
        <v>1183</v>
      </c>
      <c r="K526" s="174"/>
      <c r="L526" s="174"/>
      <c r="M526" s="174"/>
      <c r="N526" s="174"/>
      <c r="O526" s="174"/>
      <c r="P526" s="174"/>
      <c r="Q526" s="174"/>
      <c r="R526" s="174"/>
      <c r="S526" s="174"/>
      <c r="T526" s="217"/>
      <c r="BF526" s="3"/>
      <c r="BG526" s="3"/>
      <c r="BI526" s="2"/>
      <c r="BJ526" s="2"/>
      <c r="BL526" s="1"/>
      <c r="BM526" s="1"/>
    </row>
    <row r="527" spans="4:65">
      <c r="D527" s="216"/>
      <c r="E527" s="174"/>
      <c r="F527" s="174"/>
      <c r="G527" s="174"/>
      <c r="H527" s="174"/>
      <c r="I527" s="174"/>
      <c r="J527" s="174" t="s">
        <v>1184</v>
      </c>
      <c r="K527" s="174"/>
      <c r="L527" s="174"/>
      <c r="M527" s="174"/>
      <c r="N527" s="174"/>
      <c r="O527" s="174"/>
      <c r="P527" s="174"/>
      <c r="Q527" s="174"/>
      <c r="R527" s="174"/>
      <c r="S527" s="174"/>
      <c r="T527" s="217"/>
      <c r="BF527" s="3"/>
      <c r="BG527" s="3"/>
      <c r="BI527" s="2"/>
      <c r="BJ527" s="2"/>
      <c r="BL527" s="1"/>
      <c r="BM527" s="1"/>
    </row>
    <row r="528" spans="4:65">
      <c r="D528" s="216"/>
      <c r="E528" s="174" t="s">
        <v>1201</v>
      </c>
      <c r="F528" s="174"/>
      <c r="G528" s="174"/>
      <c r="H528" s="174"/>
      <c r="I528" s="174"/>
      <c r="J528" s="174" t="s">
        <v>1185</v>
      </c>
      <c r="K528" s="174"/>
      <c r="L528" s="174"/>
      <c r="M528" s="174"/>
      <c r="N528" s="174"/>
      <c r="O528" s="174"/>
      <c r="P528" s="174"/>
      <c r="Q528" s="174"/>
      <c r="R528" s="174"/>
      <c r="S528" s="174"/>
      <c r="T528" s="217"/>
      <c r="BF528" s="3"/>
      <c r="BG528" s="3"/>
      <c r="BI528" s="2"/>
      <c r="BJ528" s="2"/>
      <c r="BL528" s="1"/>
      <c r="BM528" s="1"/>
    </row>
    <row r="529" spans="4:65">
      <c r="D529" s="216"/>
      <c r="E529" s="174"/>
      <c r="F529" s="174"/>
      <c r="G529" s="174"/>
      <c r="H529" s="174"/>
      <c r="I529" s="174"/>
      <c r="J529" s="174" t="s">
        <v>1186</v>
      </c>
      <c r="K529" s="174"/>
      <c r="L529" s="174"/>
      <c r="M529" s="174"/>
      <c r="N529" s="174"/>
      <c r="O529" s="174"/>
      <c r="P529" s="174"/>
      <c r="Q529" s="174"/>
      <c r="R529" s="174"/>
      <c r="S529" s="174"/>
      <c r="T529" s="217"/>
      <c r="BF529" s="3"/>
      <c r="BG529" s="3"/>
      <c r="BI529" s="2"/>
      <c r="BJ529" s="2"/>
      <c r="BL529" s="1"/>
      <c r="BM529" s="1"/>
    </row>
    <row r="530" spans="4:65">
      <c r="D530" s="216"/>
      <c r="E530" s="174"/>
      <c r="F530" s="174"/>
      <c r="G530" s="174"/>
      <c r="H530" s="174"/>
      <c r="I530" s="174"/>
      <c r="J530" s="174" t="s">
        <v>1187</v>
      </c>
      <c r="K530" s="174"/>
      <c r="L530" s="174"/>
      <c r="M530" s="174"/>
      <c r="N530" s="174"/>
      <c r="O530" s="174"/>
      <c r="P530" s="174"/>
      <c r="Q530" s="174" t="s">
        <v>1205</v>
      </c>
      <c r="R530" s="174"/>
      <c r="S530" s="174"/>
      <c r="T530" s="217"/>
      <c r="BF530" s="3"/>
      <c r="BG530" s="3"/>
      <c r="BI530" s="2"/>
      <c r="BJ530" s="2"/>
      <c r="BL530" s="1"/>
      <c r="BM530" s="1"/>
    </row>
    <row r="531" spans="4:65">
      <c r="D531" s="216"/>
      <c r="E531" s="174"/>
      <c r="F531" s="174"/>
      <c r="G531" s="174"/>
      <c r="H531" s="174"/>
      <c r="I531" s="174"/>
      <c r="J531" s="174" t="s">
        <v>1188</v>
      </c>
      <c r="K531" s="174"/>
      <c r="L531" s="174"/>
      <c r="M531" s="174"/>
      <c r="N531" s="174"/>
      <c r="O531" s="174"/>
      <c r="P531" s="174"/>
      <c r="Q531" s="174"/>
      <c r="R531" s="174"/>
      <c r="S531" s="174"/>
      <c r="T531" s="217"/>
      <c r="BF531" s="3"/>
      <c r="BG531" s="3"/>
      <c r="BI531" s="2"/>
      <c r="BJ531" s="2"/>
      <c r="BL531" s="1"/>
      <c r="BM531" s="1"/>
    </row>
    <row r="532" spans="4:65">
      <c r="D532" s="216"/>
      <c r="E532" s="174"/>
      <c r="F532" s="174"/>
      <c r="G532" s="174"/>
      <c r="H532" s="174"/>
      <c r="I532" s="174"/>
      <c r="J532" s="174" t="s">
        <v>1189</v>
      </c>
      <c r="K532" s="174"/>
      <c r="L532" s="174"/>
      <c r="M532" s="174"/>
      <c r="N532" s="174"/>
      <c r="O532" s="174"/>
      <c r="P532" s="174"/>
      <c r="Q532" s="174"/>
      <c r="R532" s="174"/>
      <c r="S532" s="174"/>
      <c r="T532" s="217"/>
      <c r="BF532" s="3"/>
      <c r="BG532" s="3"/>
      <c r="BI532" s="2"/>
      <c r="BJ532" s="2"/>
      <c r="BL532" s="1"/>
      <c r="BM532" s="1"/>
    </row>
    <row r="533" spans="4:65">
      <c r="D533" s="210"/>
      <c r="E533" s="120"/>
      <c r="F533" s="120"/>
      <c r="G533" s="64"/>
      <c r="H533" s="120"/>
      <c r="I533" s="120"/>
      <c r="J533" s="120" t="s">
        <v>324</v>
      </c>
      <c r="K533" s="120"/>
      <c r="L533" s="120"/>
      <c r="M533" s="120"/>
      <c r="N533" s="120"/>
      <c r="O533" s="120"/>
      <c r="P533" s="120"/>
      <c r="Q533" s="120"/>
      <c r="R533" s="120"/>
      <c r="S533" s="120"/>
      <c r="T533" s="211"/>
      <c r="BF533" s="3"/>
      <c r="BG533" s="3"/>
      <c r="BI533" s="2"/>
      <c r="BJ533" s="2"/>
      <c r="BL533" s="1"/>
      <c r="BM533" s="1"/>
    </row>
    <row r="534" spans="4:65">
      <c r="D534" s="210"/>
      <c r="E534" s="120"/>
      <c r="F534" s="120"/>
      <c r="G534" s="64"/>
      <c r="H534" s="120"/>
      <c r="I534" s="120"/>
      <c r="J534" s="120" t="s">
        <v>1190</v>
      </c>
      <c r="K534" s="120"/>
      <c r="L534" s="120"/>
      <c r="M534" s="120"/>
      <c r="N534" s="120"/>
      <c r="O534" s="120"/>
      <c r="P534" s="120"/>
      <c r="Q534" s="120"/>
      <c r="R534" s="120"/>
      <c r="S534" s="120"/>
      <c r="T534" s="211"/>
      <c r="BF534" s="3"/>
      <c r="BG534" s="3"/>
      <c r="BI534" s="2"/>
      <c r="BJ534" s="2"/>
      <c r="BL534" s="1"/>
      <c r="BM534" s="1"/>
    </row>
    <row r="535" spans="4:65">
      <c r="D535" s="210"/>
      <c r="E535" s="120"/>
      <c r="F535" s="120"/>
      <c r="G535" s="64"/>
      <c r="H535" s="120"/>
      <c r="I535" s="120"/>
      <c r="J535" s="120" t="s">
        <v>1191</v>
      </c>
      <c r="K535" s="120"/>
      <c r="L535" s="120"/>
      <c r="M535" s="120"/>
      <c r="N535" s="120"/>
      <c r="O535" s="120"/>
      <c r="P535" s="120"/>
      <c r="Q535" s="120"/>
      <c r="R535" s="120"/>
      <c r="S535" s="120"/>
      <c r="T535" s="211"/>
      <c r="BF535" s="3"/>
      <c r="BG535" s="3"/>
      <c r="BI535" s="2"/>
      <c r="BJ535" s="2"/>
      <c r="BL535" s="1"/>
      <c r="BM535" s="1"/>
    </row>
    <row r="536" spans="4:65">
      <c r="D536" s="210"/>
      <c r="E536" s="120"/>
      <c r="F536" s="120"/>
      <c r="G536" s="64"/>
      <c r="H536" s="120"/>
      <c r="I536" s="120"/>
      <c r="J536" s="120" t="s">
        <v>1192</v>
      </c>
      <c r="K536" s="120"/>
      <c r="L536" s="120"/>
      <c r="M536" s="120"/>
      <c r="N536" s="120"/>
      <c r="O536" s="120"/>
      <c r="P536" s="120"/>
      <c r="Q536" s="120"/>
      <c r="R536" s="120"/>
      <c r="S536" s="120"/>
      <c r="T536" s="211"/>
      <c r="BF536" s="3"/>
      <c r="BG536" s="3"/>
      <c r="BI536" s="2"/>
      <c r="BJ536" s="2"/>
      <c r="BL536" s="1"/>
      <c r="BM536" s="1"/>
    </row>
    <row r="537" spans="4:65">
      <c r="D537" s="210"/>
      <c r="E537" s="120"/>
      <c r="F537" s="120"/>
      <c r="G537" s="64"/>
      <c r="H537" s="120"/>
      <c r="I537" s="120"/>
      <c r="J537" s="120" t="s">
        <v>1193</v>
      </c>
      <c r="K537" s="120"/>
      <c r="L537" s="120"/>
      <c r="M537" s="120"/>
      <c r="N537" s="120"/>
      <c r="O537" s="120"/>
      <c r="P537" s="120"/>
      <c r="Q537" s="120"/>
      <c r="R537" s="120"/>
      <c r="S537" s="120"/>
      <c r="T537" s="211"/>
      <c r="BF537" s="3"/>
      <c r="BG537" s="3"/>
      <c r="BI537" s="2"/>
      <c r="BJ537" s="2"/>
      <c r="BL537" s="1"/>
      <c r="BM537" s="1"/>
    </row>
    <row r="538" spans="4:65">
      <c r="D538" s="210"/>
      <c r="E538" s="120"/>
      <c r="F538" s="120"/>
      <c r="G538" s="64"/>
      <c r="H538" s="120"/>
      <c r="I538" s="120"/>
      <c r="J538" s="120" t="s">
        <v>1194</v>
      </c>
      <c r="K538" s="120"/>
      <c r="L538" s="120"/>
      <c r="M538" s="120"/>
      <c r="N538" s="120"/>
      <c r="O538" s="120"/>
      <c r="P538" s="120"/>
      <c r="Q538" s="120"/>
      <c r="R538" s="120"/>
      <c r="S538" s="120"/>
      <c r="T538" s="211"/>
      <c r="BF538" s="3"/>
      <c r="BG538" s="3"/>
      <c r="BI538" s="2"/>
      <c r="BJ538" s="2"/>
      <c r="BL538" s="1"/>
      <c r="BM538" s="1"/>
    </row>
    <row r="539" spans="4:65">
      <c r="D539" s="210"/>
      <c r="E539" s="120"/>
      <c r="F539" s="120"/>
      <c r="G539" s="64"/>
      <c r="H539" s="120"/>
      <c r="I539" s="120"/>
      <c r="J539" s="120" t="s">
        <v>1195</v>
      </c>
      <c r="K539" s="120"/>
      <c r="L539" s="120"/>
      <c r="M539" s="120"/>
      <c r="N539" s="120"/>
      <c r="O539" s="120"/>
      <c r="P539" s="120"/>
      <c r="Q539" s="120"/>
      <c r="R539" s="120"/>
      <c r="S539" s="120"/>
      <c r="T539" s="211"/>
      <c r="BF539" s="3"/>
      <c r="BG539" s="3"/>
      <c r="BI539" s="2"/>
      <c r="BJ539" s="2"/>
      <c r="BL539" s="1"/>
      <c r="BM539" s="1"/>
    </row>
    <row r="540" spans="4:65">
      <c r="D540" s="210"/>
      <c r="E540" s="120"/>
      <c r="F540" s="120"/>
      <c r="G540" s="64"/>
      <c r="H540" s="120"/>
      <c r="I540" s="120"/>
      <c r="J540" s="222" t="s">
        <v>1196</v>
      </c>
      <c r="K540" s="222"/>
      <c r="L540" s="222"/>
      <c r="M540" s="222"/>
      <c r="N540" s="222"/>
      <c r="O540" s="222"/>
      <c r="P540" s="222"/>
      <c r="Q540" s="222"/>
      <c r="R540" s="222"/>
      <c r="S540" s="120"/>
      <c r="T540" s="211"/>
      <c r="BF540" s="3"/>
      <c r="BG540" s="3"/>
      <c r="BI540" s="2"/>
      <c r="BJ540" s="2"/>
      <c r="BL540" s="1"/>
      <c r="BM540" s="1"/>
    </row>
    <row r="541" spans="4:65">
      <c r="D541" s="210"/>
      <c r="E541" s="120"/>
      <c r="F541" s="120"/>
      <c r="G541" s="64"/>
      <c r="H541" s="120"/>
      <c r="I541" s="120"/>
      <c r="J541" s="222" t="s">
        <v>1197</v>
      </c>
      <c r="K541" s="222"/>
      <c r="L541" s="222"/>
      <c r="M541" s="222"/>
      <c r="N541" s="222"/>
      <c r="O541" s="222"/>
      <c r="P541" s="222"/>
      <c r="Q541" s="222"/>
      <c r="R541" s="222"/>
      <c r="S541" s="120"/>
      <c r="T541" s="211"/>
      <c r="BF541" s="3"/>
      <c r="BG541" s="3"/>
      <c r="BI541" s="2"/>
      <c r="BJ541" s="2"/>
      <c r="BL541" s="1"/>
      <c r="BM541" s="1"/>
    </row>
    <row r="542" spans="4:65">
      <c r="D542" s="210"/>
      <c r="E542" s="120"/>
      <c r="F542" s="120"/>
      <c r="G542" s="64"/>
      <c r="H542" s="120"/>
      <c r="I542" s="120"/>
      <c r="J542" s="222" t="s">
        <v>1198</v>
      </c>
      <c r="K542" s="222"/>
      <c r="L542" s="222"/>
      <c r="M542" s="222"/>
      <c r="N542" s="222"/>
      <c r="O542" s="222"/>
      <c r="P542" s="222"/>
      <c r="Q542" s="222"/>
      <c r="R542" s="222"/>
      <c r="S542" s="120"/>
      <c r="T542" s="211"/>
      <c r="BF542" s="3"/>
      <c r="BG542" s="3"/>
      <c r="BI542" s="2"/>
      <c r="BJ542" s="2"/>
      <c r="BL542" s="1"/>
      <c r="BM542" s="1"/>
    </row>
    <row r="543" spans="4:65">
      <c r="D543" s="210"/>
      <c r="E543" s="120"/>
      <c r="F543" s="120"/>
      <c r="G543" s="64"/>
      <c r="H543" s="120"/>
      <c r="I543" s="120"/>
      <c r="J543" s="222" t="s">
        <v>1199</v>
      </c>
      <c r="K543" s="222"/>
      <c r="L543" s="222"/>
      <c r="M543" s="222"/>
      <c r="N543" s="222"/>
      <c r="O543" s="222"/>
      <c r="P543" s="222"/>
      <c r="Q543" s="222"/>
      <c r="R543" s="222"/>
      <c r="S543" s="120"/>
      <c r="T543" s="211"/>
      <c r="BF543" s="3"/>
      <c r="BG543" s="3"/>
      <c r="BI543" s="2"/>
      <c r="BJ543" s="2"/>
      <c r="BL543" s="1"/>
      <c r="BM543" s="1"/>
    </row>
    <row r="544" spans="4:65" ht="13.5" thickBot="1">
      <c r="D544" s="212"/>
      <c r="E544" s="213"/>
      <c r="F544" s="213"/>
      <c r="G544" s="214"/>
      <c r="H544" s="213"/>
      <c r="I544" s="213"/>
      <c r="J544" s="213"/>
      <c r="K544" s="213"/>
      <c r="L544" s="213"/>
      <c r="M544" s="213"/>
      <c r="N544" s="213"/>
      <c r="O544" s="213"/>
      <c r="P544" s="213"/>
      <c r="Q544" s="213"/>
      <c r="R544" s="213"/>
      <c r="S544" s="213"/>
      <c r="T544" s="215"/>
      <c r="BF544" s="3"/>
      <c r="BG544" s="3"/>
      <c r="BI544" s="2"/>
      <c r="BJ544" s="2"/>
      <c r="BL544" s="1"/>
      <c r="BM544" s="1"/>
    </row>
    <row r="545" spans="5:65">
      <c r="BF545" s="3"/>
      <c r="BG545" s="3"/>
      <c r="BI545" s="2"/>
      <c r="BJ545" s="2"/>
      <c r="BL545" s="1"/>
      <c r="BM545" s="1"/>
    </row>
    <row r="546" spans="5:65">
      <c r="BF546" s="3"/>
      <c r="BG546" s="3"/>
      <c r="BI546" s="2"/>
      <c r="BJ546" s="2"/>
      <c r="BL546" s="1"/>
      <c r="BM546" s="1"/>
    </row>
    <row r="547" spans="5:65">
      <c r="BF547" s="3"/>
      <c r="BG547" s="3"/>
      <c r="BI547" s="2"/>
      <c r="BJ547" s="2"/>
      <c r="BL547" s="1"/>
      <c r="BM547" s="1"/>
    </row>
    <row r="548" spans="5:65">
      <c r="J548" s="1" t="s">
        <v>1230</v>
      </c>
      <c r="BF548" s="3"/>
      <c r="BG548" s="3"/>
      <c r="BI548" s="2"/>
      <c r="BJ548" s="2"/>
      <c r="BL548" s="1"/>
      <c r="BM548" s="1"/>
    </row>
    <row r="549" spans="5:65">
      <c r="BF549" s="3"/>
      <c r="BG549" s="3"/>
      <c r="BI549" s="2"/>
      <c r="BJ549" s="2"/>
      <c r="BL549" s="1"/>
      <c r="BM549" s="1"/>
    </row>
    <row r="550" spans="5:65">
      <c r="BF550" s="3"/>
      <c r="BG550" s="3"/>
      <c r="BI550" s="2"/>
      <c r="BJ550" s="2"/>
      <c r="BL550" s="1"/>
      <c r="BM550" s="1"/>
    </row>
    <row r="551" spans="5:65">
      <c r="E551" s="1" t="s">
        <v>1355</v>
      </c>
      <c r="J551" s="1" t="s">
        <v>1356</v>
      </c>
      <c r="BF551" s="3"/>
      <c r="BG551" s="3"/>
      <c r="BI551" s="2"/>
      <c r="BJ551" s="2"/>
      <c r="BL551" s="1"/>
      <c r="BM551" s="1"/>
    </row>
    <row r="552" spans="5:65">
      <c r="E552" s="229">
        <v>42278</v>
      </c>
      <c r="J552" s="183" t="s">
        <v>1226</v>
      </c>
      <c r="K552" s="183"/>
      <c r="L552" s="183"/>
      <c r="M552" s="183"/>
      <c r="N552" s="183"/>
      <c r="O552" s="183"/>
      <c r="P552" s="183"/>
      <c r="BF552" s="3"/>
      <c r="BG552" s="3"/>
      <c r="BI552" s="2"/>
      <c r="BJ552" s="2"/>
      <c r="BL552" s="1"/>
      <c r="BM552" s="1"/>
    </row>
    <row r="553" spans="5:65">
      <c r="E553" s="229">
        <v>42401</v>
      </c>
      <c r="J553" s="183" t="s">
        <v>1228</v>
      </c>
      <c r="K553" s="183"/>
      <c r="L553" s="183"/>
      <c r="M553" s="183"/>
      <c r="N553" s="183"/>
      <c r="O553" s="183"/>
      <c r="P553" s="183"/>
      <c r="BF553" s="3"/>
      <c r="BG553" s="3"/>
      <c r="BI553" s="2"/>
      <c r="BJ553" s="2"/>
      <c r="BL553" s="1"/>
      <c r="BM553" s="1"/>
    </row>
    <row r="554" spans="5:65">
      <c r="E554" s="229">
        <v>42493</v>
      </c>
      <c r="J554" s="183" t="s">
        <v>1227</v>
      </c>
      <c r="K554" s="183"/>
      <c r="L554" s="183"/>
      <c r="M554" s="183"/>
      <c r="N554" s="183"/>
      <c r="O554" s="183"/>
      <c r="P554" s="183"/>
      <c r="BF554" s="3"/>
      <c r="BG554" s="3"/>
      <c r="BI554" s="2"/>
      <c r="BJ554" s="2"/>
      <c r="BL554" s="1"/>
      <c r="BM554" s="1"/>
    </row>
    <row r="555" spans="5:65">
      <c r="E555" s="229">
        <v>42643</v>
      </c>
      <c r="J555" s="61" t="s">
        <v>1266</v>
      </c>
      <c r="K555" s="61"/>
      <c r="L555" s="61"/>
      <c r="M555" s="61"/>
      <c r="N555" s="61"/>
      <c r="O555" s="61"/>
      <c r="P555" s="61"/>
      <c r="U555" s="1" t="s">
        <v>1267</v>
      </c>
      <c r="BF555" s="3"/>
      <c r="BG555" s="3"/>
      <c r="BI555" s="2"/>
      <c r="BJ555" s="2"/>
      <c r="BL555" s="1"/>
      <c r="BM555" s="1"/>
    </row>
    <row r="556" spans="5:65">
      <c r="E556" s="229">
        <v>42659</v>
      </c>
      <c r="J556" s="61" t="s">
        <v>1291</v>
      </c>
      <c r="K556" s="61"/>
      <c r="L556" s="61"/>
      <c r="M556" s="61"/>
      <c r="N556" s="61"/>
      <c r="O556" s="61"/>
      <c r="P556" s="61"/>
      <c r="BF556" s="3"/>
      <c r="BG556" s="3"/>
      <c r="BI556" s="2"/>
      <c r="BJ556" s="2"/>
      <c r="BL556" s="1"/>
      <c r="BM556" s="1"/>
    </row>
    <row r="557" spans="5:65">
      <c r="E557" s="229">
        <v>42706</v>
      </c>
      <c r="J557" t="s">
        <v>1285</v>
      </c>
      <c r="K557"/>
      <c r="L557"/>
      <c r="M557"/>
      <c r="N557"/>
      <c r="O557"/>
      <c r="P557"/>
      <c r="BF557" s="3"/>
      <c r="BG557" s="3"/>
      <c r="BI557" s="2"/>
      <c r="BJ557" s="2"/>
      <c r="BL557" s="1"/>
      <c r="BM557" s="1"/>
    </row>
    <row r="558" spans="5:65">
      <c r="E558" s="229">
        <v>42744</v>
      </c>
      <c r="J558" t="s">
        <v>1288</v>
      </c>
      <c r="K558"/>
      <c r="L558"/>
      <c r="M558"/>
      <c r="N558"/>
      <c r="O558"/>
      <c r="P558"/>
      <c r="BF558" s="3"/>
      <c r="BG558" s="3"/>
      <c r="BI558" s="2"/>
      <c r="BJ558" s="2"/>
      <c r="BL558" s="1"/>
      <c r="BM558" s="1"/>
    </row>
    <row r="559" spans="5:65">
      <c r="E559" s="229">
        <v>43138</v>
      </c>
      <c r="J559" t="s">
        <v>1346</v>
      </c>
      <c r="K559"/>
      <c r="L559"/>
      <c r="BF559" s="3"/>
      <c r="BG559" s="3"/>
      <c r="BI559" s="2"/>
      <c r="BJ559" s="2"/>
      <c r="BL559" s="1"/>
      <c r="BM559" s="1"/>
    </row>
    <row r="560" spans="5:65">
      <c r="E560" s="229">
        <v>43192</v>
      </c>
      <c r="J560" s="1" t="s">
        <v>1362</v>
      </c>
      <c r="BF560" s="3"/>
      <c r="BG560" s="3"/>
      <c r="BI560" s="2"/>
      <c r="BJ560" s="2"/>
      <c r="BL560" s="1"/>
      <c r="BM560" s="1"/>
    </row>
    <row r="561" spans="58:65">
      <c r="BF561" s="3"/>
      <c r="BG561" s="3"/>
      <c r="BI561" s="2"/>
      <c r="BJ561" s="2"/>
      <c r="BL561" s="1"/>
      <c r="BM561" s="1"/>
    </row>
    <row r="562" spans="58:65">
      <c r="BF562" s="3"/>
      <c r="BG562" s="3"/>
      <c r="BI562" s="2"/>
      <c r="BJ562" s="2"/>
      <c r="BL562" s="1"/>
      <c r="BM562" s="1"/>
    </row>
    <row r="563" spans="58:65">
      <c r="BF563" s="3"/>
      <c r="BG563" s="3"/>
      <c r="BI563" s="2"/>
      <c r="BJ563" s="2"/>
      <c r="BL563" s="1"/>
      <c r="BM563" s="1"/>
    </row>
    <row r="564" spans="58:65">
      <c r="BF564" s="3"/>
      <c r="BG564" s="3"/>
      <c r="BI564" s="2"/>
      <c r="BJ564" s="2"/>
      <c r="BL564" s="1"/>
      <c r="BM564" s="1"/>
    </row>
    <row r="565" spans="58:65">
      <c r="BF565" s="3"/>
      <c r="BG565" s="3"/>
      <c r="BI565" s="2"/>
      <c r="BJ565" s="2"/>
      <c r="BL565" s="1"/>
      <c r="BM565" s="1"/>
    </row>
    <row r="566" spans="58:65">
      <c r="BF566" s="3"/>
      <c r="BG566" s="3"/>
      <c r="BI566" s="2"/>
      <c r="BJ566" s="2"/>
      <c r="BL566" s="1"/>
      <c r="BM566" s="1"/>
    </row>
    <row r="567" spans="58:65">
      <c r="BF567" s="3"/>
      <c r="BG567" s="3"/>
      <c r="BI567" s="2"/>
      <c r="BJ567" s="2"/>
      <c r="BL567" s="1"/>
      <c r="BM567" s="1"/>
    </row>
    <row r="568" spans="58:65">
      <c r="BF568" s="3"/>
      <c r="BG568" s="3"/>
      <c r="BI568" s="2"/>
      <c r="BJ568" s="2"/>
      <c r="BL568" s="1"/>
      <c r="BM568" s="1"/>
    </row>
    <row r="569" spans="58:65">
      <c r="BF569" s="3"/>
      <c r="BG569" s="3"/>
      <c r="BI569" s="2"/>
      <c r="BJ569" s="2"/>
      <c r="BL569" s="1"/>
      <c r="BM569" s="1"/>
    </row>
    <row r="570" spans="58:65">
      <c r="BF570" s="3"/>
      <c r="BG570" s="3"/>
      <c r="BI570" s="2"/>
      <c r="BJ570" s="2"/>
      <c r="BL570" s="1"/>
      <c r="BM570" s="1"/>
    </row>
    <row r="571" spans="58:65">
      <c r="BF571" s="3"/>
      <c r="BG571" s="3"/>
      <c r="BI571" s="2"/>
      <c r="BJ571" s="2"/>
      <c r="BL571" s="1"/>
      <c r="BM571" s="1"/>
    </row>
    <row r="572" spans="58:65">
      <c r="BF572" s="3"/>
      <c r="BG572" s="3"/>
      <c r="BI572" s="2"/>
      <c r="BJ572" s="2"/>
      <c r="BL572" s="1"/>
      <c r="BM572" s="1"/>
    </row>
    <row r="573" spans="58:65">
      <c r="BF573" s="3"/>
      <c r="BG573" s="3"/>
      <c r="BI573" s="2"/>
      <c r="BJ573" s="2"/>
      <c r="BL573" s="1"/>
      <c r="BM573" s="1"/>
    </row>
    <row r="574" spans="58:65">
      <c r="BF574" s="3"/>
      <c r="BG574" s="3"/>
      <c r="BI574" s="2"/>
      <c r="BJ574" s="2"/>
      <c r="BL574" s="1"/>
      <c r="BM574" s="1"/>
    </row>
    <row r="575" spans="58:65">
      <c r="BF575" s="3"/>
      <c r="BG575" s="3"/>
      <c r="BI575" s="2"/>
      <c r="BJ575" s="2"/>
      <c r="BL575" s="1"/>
      <c r="BM575" s="1"/>
    </row>
    <row r="576" spans="58:65">
      <c r="BF576" s="3"/>
      <c r="BG576" s="3"/>
      <c r="BI576" s="2"/>
      <c r="BJ576" s="2"/>
      <c r="BL576" s="1"/>
      <c r="BM576" s="1"/>
    </row>
    <row r="577" spans="58:65">
      <c r="BF577" s="3"/>
      <c r="BG577" s="3"/>
      <c r="BI577" s="2"/>
      <c r="BJ577" s="2"/>
      <c r="BL577" s="1"/>
      <c r="BM577" s="1"/>
    </row>
    <row r="578" spans="58:65">
      <c r="BF578" s="3"/>
      <c r="BG578" s="3"/>
      <c r="BI578" s="2"/>
      <c r="BJ578" s="2"/>
      <c r="BL578" s="1"/>
      <c r="BM578" s="1"/>
    </row>
    <row r="579" spans="58:65">
      <c r="BF579" s="3"/>
      <c r="BG579" s="3"/>
      <c r="BI579" s="2"/>
      <c r="BJ579" s="2"/>
      <c r="BL579" s="1"/>
      <c r="BM579" s="1"/>
    </row>
    <row r="580" spans="58:65">
      <c r="BF580" s="3"/>
      <c r="BG580" s="3"/>
      <c r="BI580" s="2"/>
      <c r="BJ580" s="2"/>
      <c r="BL580" s="1"/>
      <c r="BM580" s="1"/>
    </row>
    <row r="581" spans="58:65">
      <c r="BF581" s="3"/>
      <c r="BG581" s="3"/>
      <c r="BI581" s="2"/>
      <c r="BJ581" s="2"/>
      <c r="BL581" s="1"/>
      <c r="BM581" s="1"/>
    </row>
    <row r="582" spans="58:65">
      <c r="BF582" s="3"/>
      <c r="BG582" s="3"/>
      <c r="BI582" s="2"/>
      <c r="BJ582" s="2"/>
      <c r="BL582" s="1"/>
      <c r="BM582" s="1"/>
    </row>
    <row r="583" spans="58:65">
      <c r="BF583" s="3"/>
      <c r="BG583" s="3"/>
      <c r="BI583" s="2"/>
      <c r="BJ583" s="2"/>
      <c r="BL583" s="1"/>
      <c r="BM583" s="1"/>
    </row>
    <row r="584" spans="58:65">
      <c r="BF584" s="3"/>
      <c r="BG584" s="3"/>
      <c r="BI584" s="2"/>
      <c r="BJ584" s="2"/>
      <c r="BL584" s="1"/>
      <c r="BM584" s="1"/>
    </row>
    <row r="585" spans="58:65">
      <c r="BF585" s="3"/>
      <c r="BG585" s="3"/>
      <c r="BI585" s="2"/>
      <c r="BJ585" s="2"/>
      <c r="BL585" s="1"/>
      <c r="BM585" s="1"/>
    </row>
    <row r="586" spans="58:65">
      <c r="BF586" s="3"/>
      <c r="BG586" s="3"/>
      <c r="BI586" s="2"/>
      <c r="BJ586" s="2"/>
      <c r="BL586" s="1"/>
      <c r="BM586" s="1"/>
    </row>
    <row r="587" spans="58:65">
      <c r="BF587" s="3"/>
      <c r="BG587" s="3"/>
      <c r="BI587" s="2"/>
      <c r="BJ587" s="2"/>
      <c r="BL587" s="1"/>
      <c r="BM587" s="1"/>
    </row>
    <row r="588" spans="58:65">
      <c r="BF588" s="3"/>
      <c r="BG588" s="3"/>
      <c r="BI588" s="2"/>
      <c r="BJ588" s="2"/>
      <c r="BL588" s="1"/>
      <c r="BM588" s="1"/>
    </row>
    <row r="589" spans="58:65">
      <c r="BF589" s="3"/>
      <c r="BG589" s="3"/>
      <c r="BI589" s="2"/>
      <c r="BJ589" s="2"/>
      <c r="BL589" s="1"/>
      <c r="BM589" s="1"/>
    </row>
    <row r="590" spans="58:65">
      <c r="BF590" s="3"/>
      <c r="BG590" s="3"/>
      <c r="BI590" s="2"/>
      <c r="BJ590" s="2"/>
      <c r="BL590" s="1"/>
      <c r="BM590" s="1"/>
    </row>
    <row r="591" spans="58:65">
      <c r="BF591" s="3"/>
      <c r="BG591" s="3"/>
      <c r="BI591" s="2"/>
      <c r="BJ591" s="2"/>
      <c r="BL591" s="1"/>
      <c r="BM591" s="1"/>
    </row>
    <row r="592" spans="58:65">
      <c r="BF592" s="3"/>
      <c r="BG592" s="3"/>
      <c r="BI592" s="2"/>
      <c r="BJ592" s="2"/>
      <c r="BL592" s="1"/>
      <c r="BM592" s="1"/>
    </row>
    <row r="593" spans="58:65">
      <c r="BF593" s="3"/>
      <c r="BG593" s="3"/>
      <c r="BI593" s="2"/>
      <c r="BJ593" s="2"/>
      <c r="BL593" s="1"/>
      <c r="BM593" s="1"/>
    </row>
    <row r="594" spans="58:65">
      <c r="BF594" s="3"/>
      <c r="BG594" s="3"/>
      <c r="BI594" s="2"/>
      <c r="BJ594" s="2"/>
      <c r="BL594" s="1"/>
      <c r="BM594" s="1"/>
    </row>
    <row r="595" spans="58:65">
      <c r="BF595" s="3"/>
      <c r="BG595" s="3"/>
      <c r="BI595" s="2"/>
      <c r="BJ595" s="2"/>
      <c r="BL595" s="1"/>
      <c r="BM595" s="1"/>
    </row>
    <row r="596" spans="58:65">
      <c r="BF596" s="3"/>
      <c r="BG596" s="3"/>
      <c r="BI596" s="2"/>
      <c r="BJ596" s="2"/>
      <c r="BL596" s="1"/>
      <c r="BM596" s="1"/>
    </row>
    <row r="597" spans="58:65">
      <c r="BF597" s="3"/>
      <c r="BG597" s="3"/>
      <c r="BI597" s="2"/>
      <c r="BJ597" s="2"/>
      <c r="BL597" s="1"/>
      <c r="BM597" s="1"/>
    </row>
    <row r="598" spans="58:65">
      <c r="BF598" s="3"/>
      <c r="BG598" s="3"/>
      <c r="BI598" s="2"/>
      <c r="BJ598" s="2"/>
      <c r="BL598" s="1"/>
      <c r="BM598" s="1"/>
    </row>
    <row r="599" spans="58:65">
      <c r="BF599" s="3"/>
      <c r="BG599" s="3"/>
      <c r="BI599" s="2"/>
      <c r="BJ599" s="2"/>
      <c r="BL599" s="1"/>
      <c r="BM599" s="1"/>
    </row>
    <row r="600" spans="58:65">
      <c r="BF600" s="3"/>
      <c r="BG600" s="3"/>
      <c r="BI600" s="2"/>
      <c r="BJ600" s="2"/>
      <c r="BL600" s="1"/>
      <c r="BM600" s="1"/>
    </row>
    <row r="601" spans="58:65">
      <c r="BF601" s="3"/>
      <c r="BG601" s="3"/>
      <c r="BI601" s="2"/>
      <c r="BJ601" s="2"/>
      <c r="BL601" s="1"/>
      <c r="BM601" s="1"/>
    </row>
    <row r="602" spans="58:65">
      <c r="BF602" s="3"/>
      <c r="BG602" s="3"/>
      <c r="BI602" s="2"/>
      <c r="BJ602" s="2"/>
      <c r="BL602" s="1"/>
      <c r="BM602" s="1"/>
    </row>
    <row r="603" spans="58:65">
      <c r="BF603" s="3"/>
      <c r="BG603" s="3"/>
      <c r="BI603" s="2"/>
      <c r="BJ603" s="2"/>
      <c r="BL603" s="1"/>
      <c r="BM603" s="1"/>
    </row>
    <row r="604" spans="58:65">
      <c r="BF604" s="3"/>
      <c r="BG604" s="3"/>
      <c r="BI604" s="2"/>
      <c r="BJ604" s="2"/>
      <c r="BL604" s="1"/>
      <c r="BM604" s="1"/>
    </row>
    <row r="605" spans="58:65">
      <c r="BF605" s="3"/>
      <c r="BG605" s="3"/>
      <c r="BI605" s="2"/>
      <c r="BJ605" s="2"/>
      <c r="BL605" s="1"/>
      <c r="BM605" s="1"/>
    </row>
    <row r="606" spans="58:65">
      <c r="BF606" s="3"/>
      <c r="BG606" s="3"/>
      <c r="BI606" s="2"/>
      <c r="BJ606" s="2"/>
      <c r="BL606" s="1"/>
      <c r="BM606" s="1"/>
    </row>
    <row r="607" spans="58:65">
      <c r="BF607" s="3"/>
      <c r="BG607" s="3"/>
      <c r="BI607" s="2"/>
      <c r="BJ607" s="2"/>
      <c r="BL607" s="1"/>
      <c r="BM607" s="1"/>
    </row>
    <row r="608" spans="58:65">
      <c r="BF608" s="3"/>
      <c r="BG608" s="3"/>
      <c r="BI608" s="2"/>
      <c r="BJ608" s="2"/>
      <c r="BL608" s="1"/>
      <c r="BM608" s="1"/>
    </row>
  </sheetData>
  <autoFilter ref="A1:CF335">
    <filterColumn colId="10"/>
    <filterColumn colId="11"/>
  </autoFilter>
  <phoneticPr fontId="0" type="noConversion"/>
  <printOptions gridLines="1"/>
  <pageMargins left="0.39370078740157483" right="0.39370078740157483" top="0.27559055118110237" bottom="0.27559055118110237" header="0.51181102362204722" footer="0.51181102362204722"/>
  <pageSetup paperSize="8" fitToHeight="4" orientation="portrait" r:id="rId1"/>
  <headerFooter alignWithMargins="0"/>
  <ignoredErrors>
    <ignoredError sqref="BS329" formulaRange="1"/>
  </ignoredErrors>
  <drawing r:id="rId2"/>
  <legacyDrawing r:id="rId3"/>
</worksheet>
</file>

<file path=xl/worksheets/sheet2.xml><?xml version="1.0" encoding="utf-8"?>
<worksheet xmlns="http://schemas.openxmlformats.org/spreadsheetml/2006/main" xmlns:r="http://schemas.openxmlformats.org/officeDocument/2006/relationships">
  <dimension ref="A1:BA7"/>
  <sheetViews>
    <sheetView workbookViewId="0"/>
  </sheetViews>
  <sheetFormatPr baseColWidth="10" defaultColWidth="7.42578125" defaultRowHeight="12.75"/>
  <sheetData>
    <row r="1" spans="1:53">
      <c r="A1" s="82" t="s">
        <v>949</v>
      </c>
    </row>
    <row r="3" spans="1:53" s="80" customFormat="1">
      <c r="B3" s="80">
        <v>41183</v>
      </c>
      <c r="C3" s="80">
        <v>41214</v>
      </c>
      <c r="D3" s="80">
        <v>41244</v>
      </c>
      <c r="E3" s="80">
        <v>41275</v>
      </c>
      <c r="F3" s="80">
        <v>41306</v>
      </c>
      <c r="G3" s="80">
        <v>41334</v>
      </c>
      <c r="H3" s="80">
        <v>41365</v>
      </c>
      <c r="I3" s="80">
        <v>41395</v>
      </c>
      <c r="J3" s="80">
        <v>41426</v>
      </c>
      <c r="K3" s="80">
        <v>41456</v>
      </c>
      <c r="L3" s="80">
        <v>41487</v>
      </c>
      <c r="M3" s="80">
        <v>41518</v>
      </c>
      <c r="N3" s="80">
        <v>41548</v>
      </c>
      <c r="O3" s="80">
        <v>41579</v>
      </c>
      <c r="P3" s="80">
        <v>41609</v>
      </c>
      <c r="Q3" s="80">
        <v>41640</v>
      </c>
      <c r="R3" s="80">
        <v>41671</v>
      </c>
      <c r="S3" s="80">
        <v>41699</v>
      </c>
      <c r="T3" s="80">
        <v>41730</v>
      </c>
      <c r="U3" s="80">
        <v>41760</v>
      </c>
      <c r="V3" s="80">
        <v>41791</v>
      </c>
      <c r="W3" s="80">
        <v>41821</v>
      </c>
      <c r="X3" s="80">
        <v>41852</v>
      </c>
      <c r="Y3" s="80">
        <v>41883</v>
      </c>
      <c r="Z3" s="80">
        <v>41913</v>
      </c>
      <c r="AA3" s="80">
        <v>41944</v>
      </c>
      <c r="AB3" s="80">
        <v>41974</v>
      </c>
      <c r="AC3" s="80">
        <v>42005</v>
      </c>
      <c r="AD3" s="80">
        <v>42036</v>
      </c>
      <c r="AE3" s="80">
        <v>42064</v>
      </c>
      <c r="AF3" s="80">
        <v>42095</v>
      </c>
      <c r="AG3" s="80">
        <v>42125</v>
      </c>
      <c r="AH3" s="80">
        <v>42156</v>
      </c>
      <c r="AI3" s="80">
        <v>42186</v>
      </c>
      <c r="AJ3" s="80">
        <v>42217</v>
      </c>
      <c r="AK3" s="80">
        <v>42248</v>
      </c>
      <c r="AL3" s="80">
        <v>42278</v>
      </c>
      <c r="AM3" s="80">
        <v>42309</v>
      </c>
      <c r="AN3" s="80">
        <v>42339</v>
      </c>
      <c r="AO3" s="80">
        <v>42370</v>
      </c>
      <c r="AP3" s="80">
        <v>42401</v>
      </c>
      <c r="AQ3" s="80">
        <v>42430</v>
      </c>
      <c r="AR3" s="80">
        <v>42461</v>
      </c>
      <c r="AS3" s="80">
        <v>42491</v>
      </c>
      <c r="AT3" s="80">
        <v>42522</v>
      </c>
      <c r="AU3" s="80">
        <v>42552</v>
      </c>
      <c r="AV3" s="80">
        <v>42583</v>
      </c>
      <c r="AW3" s="80">
        <v>42614</v>
      </c>
      <c r="AX3" s="80">
        <v>42644</v>
      </c>
      <c r="AY3" s="80">
        <v>42675</v>
      </c>
      <c r="AZ3" s="80">
        <v>42705</v>
      </c>
      <c r="BA3" s="80">
        <v>42736</v>
      </c>
    </row>
    <row r="5" spans="1:53" s="81" customFormat="1">
      <c r="A5" s="81" t="s">
        <v>948</v>
      </c>
      <c r="B5" s="81">
        <v>1.6168</v>
      </c>
      <c r="C5" s="81">
        <v>1.6102000000000001</v>
      </c>
      <c r="D5" s="81">
        <v>1.6024</v>
      </c>
      <c r="E5" s="81">
        <v>1.6189</v>
      </c>
      <c r="F5" s="81">
        <v>1.5820000000000001</v>
      </c>
      <c r="G5" s="85">
        <v>1.5174000000000001</v>
      </c>
      <c r="L5" s="81">
        <v>1.5513999999999999</v>
      </c>
      <c r="P5" s="81">
        <v>1.6376999999999999</v>
      </c>
      <c r="AD5" s="81">
        <v>1.5055000000000001</v>
      </c>
      <c r="AF5" s="81">
        <v>1.5425899999999999</v>
      </c>
    </row>
    <row r="6" spans="1:53" s="81" customFormat="1">
      <c r="A6" s="81" t="s">
        <v>947</v>
      </c>
      <c r="B6" s="81">
        <v>1.286</v>
      </c>
      <c r="C6" s="81">
        <v>1.2972999999999999</v>
      </c>
      <c r="D6" s="81">
        <v>1.2967</v>
      </c>
      <c r="E6" s="81">
        <v>1.3205</v>
      </c>
      <c r="F6" s="81">
        <v>1.3568</v>
      </c>
      <c r="G6" s="85">
        <v>1.3121</v>
      </c>
      <c r="L6" s="81">
        <v>1.3224</v>
      </c>
      <c r="P6" s="81">
        <v>1.3593</v>
      </c>
      <c r="AD6" s="81">
        <v>1.1277999999999999</v>
      </c>
      <c r="AF6" s="81">
        <v>1.1208199999999999</v>
      </c>
    </row>
    <row r="7" spans="1:53" s="81" customFormat="1"/>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E53"/>
  <sheetViews>
    <sheetView workbookViewId="0"/>
  </sheetViews>
  <sheetFormatPr baseColWidth="10" defaultRowHeight="12.75" customHeight="1"/>
  <cols>
    <col min="3" max="3" width="28.140625" bestFit="1" customWidth="1"/>
    <col min="5" max="5" width="26.5703125" bestFit="1" customWidth="1"/>
  </cols>
  <sheetData>
    <row r="1" spans="1:5" ht="12.75" customHeight="1">
      <c r="A1" s="146">
        <v>42086</v>
      </c>
      <c r="C1" t="s">
        <v>1009</v>
      </c>
    </row>
    <row r="6" spans="1:5" ht="12.75" customHeight="1">
      <c r="B6" s="314"/>
      <c r="C6" s="313"/>
      <c r="D6" s="313"/>
      <c r="E6" s="313"/>
    </row>
    <row r="7" spans="1:5" ht="12.75" customHeight="1">
      <c r="B7" s="314"/>
      <c r="C7" s="313"/>
      <c r="D7" s="313"/>
      <c r="E7" s="313"/>
    </row>
    <row r="8" spans="1:5" ht="12.75" customHeight="1">
      <c r="B8" s="314"/>
      <c r="C8" s="313"/>
      <c r="D8" s="313"/>
      <c r="E8" s="313"/>
    </row>
    <row r="9" spans="1:5" ht="12.75" customHeight="1">
      <c r="B9" s="314"/>
      <c r="C9" s="313"/>
      <c r="D9" s="313"/>
      <c r="E9" s="313"/>
    </row>
    <row r="10" spans="1:5" ht="12.75" customHeight="1">
      <c r="B10" s="314"/>
      <c r="C10" s="313"/>
      <c r="D10" s="313"/>
      <c r="E10" s="313"/>
    </row>
    <row r="11" spans="1:5" ht="12.75" customHeight="1">
      <c r="B11" s="314"/>
      <c r="C11" s="313" t="s">
        <v>1016</v>
      </c>
      <c r="D11" s="313"/>
      <c r="E11" s="313"/>
    </row>
    <row r="12" spans="1:5" ht="12.75" customHeight="1">
      <c r="B12" s="314"/>
      <c r="C12" s="313"/>
      <c r="D12" s="313"/>
      <c r="E12" s="313"/>
    </row>
    <row r="13" spans="1:5" ht="12.75" customHeight="1">
      <c r="B13" s="314"/>
      <c r="C13" s="313"/>
      <c r="D13" s="313"/>
      <c r="E13" s="313"/>
    </row>
    <row r="14" spans="1:5" ht="12.75" customHeight="1">
      <c r="B14" s="314"/>
      <c r="C14" s="313" t="s">
        <v>1017</v>
      </c>
      <c r="D14" s="313"/>
      <c r="E14" s="313"/>
    </row>
    <row r="15" spans="1:5" ht="12.75" customHeight="1">
      <c r="B15" s="314"/>
      <c r="C15" s="313"/>
      <c r="D15" s="313"/>
      <c r="E15" s="313"/>
    </row>
    <row r="16" spans="1:5" ht="12.75" customHeight="1">
      <c r="B16" s="314"/>
      <c r="C16" s="313" t="s">
        <v>1018</v>
      </c>
      <c r="D16" s="313"/>
      <c r="E16" s="313"/>
    </row>
    <row r="17" spans="2:5" ht="12.75" customHeight="1">
      <c r="B17" s="314"/>
      <c r="C17" s="313"/>
      <c r="D17" s="313"/>
      <c r="E17" s="313"/>
    </row>
    <row r="18" spans="2:5" ht="24.75" customHeight="1">
      <c r="B18" s="314"/>
      <c r="C18" s="313"/>
      <c r="D18" s="313"/>
      <c r="E18" s="313"/>
    </row>
    <row r="19" spans="2:5" ht="12.75" customHeight="1">
      <c r="B19" s="314"/>
      <c r="C19" s="145" t="s">
        <v>149</v>
      </c>
      <c r="D19" s="144"/>
      <c r="E19" s="145" t="s">
        <v>957</v>
      </c>
    </row>
    <row r="20" spans="2:5" ht="12.75" customHeight="1">
      <c r="B20" s="314"/>
      <c r="C20" s="145" t="s">
        <v>130</v>
      </c>
      <c r="D20" s="144"/>
      <c r="E20" s="145" t="s">
        <v>139</v>
      </c>
    </row>
    <row r="21" spans="2:5" ht="12.75" customHeight="1">
      <c r="B21" s="314"/>
      <c r="C21" s="145" t="s">
        <v>141</v>
      </c>
      <c r="D21" s="144"/>
      <c r="E21" s="145" t="s">
        <v>187</v>
      </c>
    </row>
    <row r="22" spans="2:5" ht="12.75" customHeight="1">
      <c r="B22" s="314"/>
      <c r="C22" s="145" t="s">
        <v>159</v>
      </c>
      <c r="D22" s="144"/>
      <c r="E22" s="145" t="s">
        <v>210</v>
      </c>
    </row>
    <row r="23" spans="2:5" ht="12.75" customHeight="1">
      <c r="B23" s="314"/>
      <c r="C23" s="145" t="s">
        <v>124</v>
      </c>
      <c r="D23" s="144"/>
      <c r="E23" s="145" t="s">
        <v>76</v>
      </c>
    </row>
    <row r="24" spans="2:5" ht="12.75" customHeight="1">
      <c r="B24" s="314"/>
      <c r="C24" s="145" t="s">
        <v>228</v>
      </c>
      <c r="D24" s="144"/>
      <c r="E24" s="145" t="s">
        <v>273</v>
      </c>
    </row>
    <row r="25" spans="2:5" ht="12.75" customHeight="1">
      <c r="B25" s="314"/>
      <c r="C25" s="145" t="s">
        <v>128</v>
      </c>
      <c r="D25" s="144"/>
      <c r="E25" s="145" t="s">
        <v>151</v>
      </c>
    </row>
    <row r="26" spans="2:5" ht="12.75" customHeight="1">
      <c r="B26" s="314"/>
      <c r="C26" s="145" t="s">
        <v>197</v>
      </c>
      <c r="D26" s="144"/>
      <c r="E26" s="145" t="s">
        <v>177</v>
      </c>
    </row>
    <row r="27" spans="2:5" ht="12.75" customHeight="1">
      <c r="B27" s="314"/>
      <c r="C27" s="154" t="s">
        <v>1019</v>
      </c>
      <c r="D27" s="144"/>
      <c r="E27" s="145" t="s">
        <v>163</v>
      </c>
    </row>
    <row r="28" spans="2:5" ht="12.75" customHeight="1">
      <c r="B28" s="314"/>
      <c r="C28" s="145" t="s">
        <v>156</v>
      </c>
      <c r="D28" s="144"/>
      <c r="E28" s="145" t="s">
        <v>183</v>
      </c>
    </row>
    <row r="29" spans="2:5" ht="12.75" customHeight="1">
      <c r="B29" s="314"/>
      <c r="C29" s="145" t="s">
        <v>179</v>
      </c>
      <c r="D29" s="144"/>
      <c r="E29" s="145" t="s">
        <v>71</v>
      </c>
    </row>
    <row r="30" spans="2:5" ht="12.75" customHeight="1">
      <c r="B30" s="314"/>
      <c r="C30" s="145" t="s">
        <v>201</v>
      </c>
      <c r="D30" s="144"/>
      <c r="E30" s="145" t="s">
        <v>961</v>
      </c>
    </row>
    <row r="31" spans="2:5" ht="12.75" customHeight="1">
      <c r="B31" s="314"/>
      <c r="C31" s="145" t="s">
        <v>1020</v>
      </c>
      <c r="D31" s="144"/>
      <c r="E31" s="145" t="s">
        <v>202</v>
      </c>
    </row>
    <row r="32" spans="2:5" ht="12.75" customHeight="1">
      <c r="B32" s="314"/>
      <c r="C32" s="145" t="s">
        <v>739</v>
      </c>
      <c r="D32" s="144"/>
      <c r="E32" s="145" t="s">
        <v>131</v>
      </c>
    </row>
    <row r="33" spans="2:5" ht="12.75" customHeight="1">
      <c r="B33" s="314"/>
      <c r="C33" s="145" t="s">
        <v>158</v>
      </c>
      <c r="D33" s="144"/>
      <c r="E33" s="145" t="s">
        <v>162</v>
      </c>
    </row>
    <row r="34" spans="2:5" ht="12.75" customHeight="1">
      <c r="B34" s="314"/>
      <c r="C34" s="145" t="s">
        <v>153</v>
      </c>
      <c r="D34" s="144"/>
      <c r="E34" s="145" t="s">
        <v>165</v>
      </c>
    </row>
    <row r="35" spans="2:5" ht="12.75" customHeight="1">
      <c r="B35" s="314"/>
      <c r="C35" s="145" t="s">
        <v>206</v>
      </c>
      <c r="D35" s="144"/>
      <c r="E35" s="145" t="s">
        <v>116</v>
      </c>
    </row>
    <row r="36" spans="2:5" ht="12.75" customHeight="1">
      <c r="B36" s="314"/>
      <c r="C36" s="145" t="s">
        <v>199</v>
      </c>
      <c r="D36" s="144"/>
      <c r="E36" s="145" t="s">
        <v>135</v>
      </c>
    </row>
    <row r="37" spans="2:5" ht="12.75" customHeight="1">
      <c r="B37" s="314"/>
      <c r="C37" s="145" t="s">
        <v>191</v>
      </c>
      <c r="D37" s="144"/>
      <c r="E37" s="145" t="s">
        <v>185</v>
      </c>
    </row>
    <row r="38" spans="2:5" ht="12.75" customHeight="1">
      <c r="B38" s="314"/>
      <c r="C38" s="145" t="s">
        <v>984</v>
      </c>
      <c r="D38" s="144"/>
      <c r="E38" s="145" t="s">
        <v>186</v>
      </c>
    </row>
    <row r="39" spans="2:5" ht="12.75" customHeight="1">
      <c r="B39" s="314"/>
      <c r="C39" s="145" t="s">
        <v>136</v>
      </c>
      <c r="D39" s="144"/>
      <c r="E39" s="145" t="s">
        <v>157</v>
      </c>
    </row>
    <row r="40" spans="2:5" ht="12.75" customHeight="1">
      <c r="B40" s="314"/>
      <c r="C40" s="145" t="s">
        <v>140</v>
      </c>
      <c r="D40" s="144"/>
      <c r="E40" s="145" t="s">
        <v>184</v>
      </c>
    </row>
    <row r="41" spans="2:5" ht="12.75" customHeight="1">
      <c r="B41" s="314"/>
      <c r="C41" s="145" t="s">
        <v>138</v>
      </c>
      <c r="D41" s="144"/>
      <c r="E41" s="145" t="s">
        <v>148</v>
      </c>
    </row>
    <row r="42" spans="2:5" ht="12.75" customHeight="1">
      <c r="B42" s="314"/>
      <c r="C42" s="145" t="s">
        <v>134</v>
      </c>
      <c r="D42" s="144"/>
      <c r="E42" s="145" t="s">
        <v>120</v>
      </c>
    </row>
    <row r="43" spans="2:5" ht="12.75" customHeight="1">
      <c r="B43" s="314"/>
      <c r="C43" s="145" t="s">
        <v>147</v>
      </c>
      <c r="D43" s="144"/>
      <c r="E43" s="145" t="s">
        <v>966</v>
      </c>
    </row>
    <row r="44" spans="2:5" ht="12.75" customHeight="1">
      <c r="B44" s="314"/>
      <c r="C44" s="145" t="s">
        <v>119</v>
      </c>
      <c r="D44" s="144"/>
      <c r="E44" s="145" t="s">
        <v>167</v>
      </c>
    </row>
    <row r="45" spans="2:5" ht="12.75" customHeight="1">
      <c r="B45" s="314"/>
      <c r="C45" s="145" t="s">
        <v>145</v>
      </c>
      <c r="D45" s="144"/>
      <c r="E45" s="145" t="s">
        <v>143</v>
      </c>
    </row>
    <row r="46" spans="2:5" ht="12.75" customHeight="1">
      <c r="B46" s="314"/>
      <c r="C46" s="145" t="s">
        <v>980</v>
      </c>
      <c r="D46" s="144"/>
      <c r="E46" s="145" t="s">
        <v>172</v>
      </c>
    </row>
    <row r="47" spans="2:5" ht="12.75" customHeight="1">
      <c r="B47" s="314"/>
      <c r="C47" s="145" t="s">
        <v>261</v>
      </c>
      <c r="D47" s="144"/>
      <c r="E47" s="145" t="s">
        <v>181</v>
      </c>
    </row>
    <row r="48" spans="2:5" ht="12.75" customHeight="1">
      <c r="B48" s="314"/>
      <c r="C48" s="145" t="s">
        <v>161</v>
      </c>
      <c r="D48" s="144"/>
      <c r="E48" s="145" t="s">
        <v>129</v>
      </c>
    </row>
    <row r="49" spans="2:5" ht="12.75" customHeight="1">
      <c r="B49" s="314"/>
      <c r="C49" s="145" t="s">
        <v>122</v>
      </c>
      <c r="D49" s="144"/>
      <c r="E49" s="145" t="s">
        <v>276</v>
      </c>
    </row>
    <row r="50" spans="2:5" ht="12.75" customHeight="1">
      <c r="B50" s="314"/>
      <c r="C50" s="145" t="s">
        <v>1021</v>
      </c>
      <c r="D50" s="144"/>
      <c r="E50" s="145" t="s">
        <v>164</v>
      </c>
    </row>
    <row r="51" spans="2:5" ht="12.75" customHeight="1">
      <c r="B51" s="314"/>
      <c r="C51" s="145" t="s">
        <v>258</v>
      </c>
      <c r="D51" s="144"/>
      <c r="E51" s="145" t="s">
        <v>985</v>
      </c>
    </row>
    <row r="52" spans="2:5" ht="12.75" customHeight="1">
      <c r="B52" s="314"/>
      <c r="C52" s="145" t="s">
        <v>123</v>
      </c>
      <c r="D52" s="144"/>
      <c r="E52" s="145" t="s">
        <v>278</v>
      </c>
    </row>
    <row r="53" spans="2:5" ht="12.75" customHeight="1">
      <c r="B53" s="314"/>
    </row>
  </sheetData>
  <mergeCells count="14">
    <mergeCell ref="C15:E15"/>
    <mergeCell ref="C16:E16"/>
    <mergeCell ref="C17:E17"/>
    <mergeCell ref="C18:E18"/>
    <mergeCell ref="B6:B53"/>
    <mergeCell ref="C6:E6"/>
    <mergeCell ref="C7:E7"/>
    <mergeCell ref="C8:E8"/>
    <mergeCell ref="C9:E9"/>
    <mergeCell ref="C10:E10"/>
    <mergeCell ref="C11:E11"/>
    <mergeCell ref="C12:E12"/>
    <mergeCell ref="C13:E13"/>
    <mergeCell ref="C14:E14"/>
  </mergeCells>
  <hyperlinks>
    <hyperlink ref="C19" r:id="rId1" display="javascript:gotoCafe('51');"/>
    <hyperlink ref="E19" r:id="rId2" display="javascript:gotoCafe('675');"/>
    <hyperlink ref="C20" r:id="rId3" display="javascript:gotoCafe('103');"/>
    <hyperlink ref="E20" r:id="rId4" display="javascript:gotoCafe('109');"/>
    <hyperlink ref="C21" r:id="rId5" display="javascript:gotoCafe('35');"/>
    <hyperlink ref="E21" r:id="rId6" display="javascript:gotoCafe('41');"/>
    <hyperlink ref="C22" r:id="rId7" display="javascript:gotoCafe('573');"/>
    <hyperlink ref="E22" r:id="rId8" display="javascript:gotoCafe('328');"/>
    <hyperlink ref="C23" r:id="rId9" display="javascript:gotoCafe('101');"/>
    <hyperlink ref="E23" r:id="rId10" display="javascript:gotoCafe('609');"/>
    <hyperlink ref="C24" r:id="rId11" display="javascript:gotoCafe('131');"/>
    <hyperlink ref="E24" r:id="rId12" display="javascript:gotoCafe('408');"/>
    <hyperlink ref="C25" r:id="rId13" display="javascript:gotoCafe('98');"/>
    <hyperlink ref="E25" r:id="rId14" display="javascript:gotoCafe('45');"/>
    <hyperlink ref="C26" r:id="rId15" display="javascript:gotoCafe('182');"/>
    <hyperlink ref="E26" r:id="rId16" display="javascript:gotoCafe('95');"/>
    <hyperlink ref="C27" r:id="rId17" display="javascript:gotoCafe('678');"/>
    <hyperlink ref="E27" r:id="rId18" display="javascript:gotoCafe('546');"/>
    <hyperlink ref="C28" r:id="rId19" display="javascript:gotoCafe('48');"/>
    <hyperlink ref="E28" r:id="rId20" display="javascript:gotoCafe('367');"/>
    <hyperlink ref="C29" r:id="rId21" display="javascript:gotoCafe('42');"/>
    <hyperlink ref="E29" r:id="rId22" display="javascript:gotoCafe('590');"/>
    <hyperlink ref="C30" r:id="rId23" display="javascript:gotoCafe('375');"/>
    <hyperlink ref="E30" r:id="rId24" display="javascript:gotoCafe('650');"/>
    <hyperlink ref="C31" r:id="rId25" display="javascript:gotoCafe('63');"/>
    <hyperlink ref="E31" r:id="rId26" display="javascript:gotoCafe('380');"/>
    <hyperlink ref="C32" r:id="rId27" display="javascript:gotoCafe('559');"/>
    <hyperlink ref="E32" r:id="rId28" display="javascript:gotoCafe('572');"/>
    <hyperlink ref="C33" r:id="rId29" display="javascript:gotoCafe('56');"/>
    <hyperlink ref="E33" r:id="rId30" display="javascript:gotoCafe('52');"/>
    <hyperlink ref="C34" r:id="rId31" display="javascript:gotoCafe('90');"/>
    <hyperlink ref="E34" r:id="rId32" display="javascript:gotoCafe('43');"/>
    <hyperlink ref="C35" r:id="rId33" display="javascript:gotoCafe('507');"/>
    <hyperlink ref="E35" r:id="rId34" display="javascript:gotoCafe('60');"/>
    <hyperlink ref="C36" r:id="rId35" display="javascript:gotoCafe('368');"/>
    <hyperlink ref="E36" r:id="rId36" display="javascript:gotoCafe('91');"/>
    <hyperlink ref="C37" r:id="rId37" display="javascript:gotoCafe('379');"/>
    <hyperlink ref="E37" r:id="rId38" display="javascript:gotoCafe('40');"/>
    <hyperlink ref="C38" r:id="rId39" display="javascript:gotoCafe('689');"/>
    <hyperlink ref="E38" r:id="rId40" display="javascript:gotoCafe('55');"/>
    <hyperlink ref="C39" r:id="rId41" display="javascript:gotoCafe('61');"/>
    <hyperlink ref="E39" r:id="rId42" display="javascript:gotoCafe('676');"/>
    <hyperlink ref="C40" r:id="rId43" display="javascript:gotoCafe('104');"/>
    <hyperlink ref="E40" r:id="rId44" display="javascript:gotoCafe('94');"/>
    <hyperlink ref="C41" r:id="rId45" display="javascript:gotoCafe('107');"/>
    <hyperlink ref="E41" r:id="rId46" display="javascript:gotoCafe('105');"/>
    <hyperlink ref="C42" r:id="rId47" display="javascript:gotoCafe('624');"/>
    <hyperlink ref="E42" r:id="rId48" display="javascript:gotoCafe('99');"/>
    <hyperlink ref="C43" r:id="rId49" display="javascript:gotoCafe('108');"/>
    <hyperlink ref="E43" r:id="rId50" display="javascript:gotoCafe('657');"/>
    <hyperlink ref="C44" r:id="rId51" display="javascript:gotoCafe('89');"/>
    <hyperlink ref="E44" r:id="rId52" display="javascript:gotoCafe('92');"/>
    <hyperlink ref="C45" r:id="rId53" display="javascript:gotoCafe('36');"/>
    <hyperlink ref="E45" r:id="rId54" display="javascript:gotoCafe('34');"/>
    <hyperlink ref="C46" r:id="rId55" display="javascript:gotoCafe('668');"/>
    <hyperlink ref="E46" r:id="rId56" display="javascript:gotoCafe('87');"/>
    <hyperlink ref="C47" r:id="rId57" display="javascript:gotoCafe('492');"/>
    <hyperlink ref="E47" r:id="rId58" display="javascript:gotoCafe('50');"/>
    <hyperlink ref="C48" r:id="rId59" display="javascript:gotoCafe('106');"/>
    <hyperlink ref="E48" r:id="rId60" display="javascript:gotoCafe('47');"/>
    <hyperlink ref="C49" r:id="rId61" display="javascript:gotoCafe('97');"/>
    <hyperlink ref="E49" r:id="rId62" display="javascript:gotoCafe('500');"/>
    <hyperlink ref="C50" r:id="rId63" display="javascript:gotoCafe('44');"/>
    <hyperlink ref="E50" r:id="rId64" display="javascript:gotoCafe('65');"/>
    <hyperlink ref="C51" r:id="rId65" display="javascript:gotoCafe('533');"/>
    <hyperlink ref="E51" r:id="rId66" display="javascript:gotoCafe('626');"/>
    <hyperlink ref="C52" r:id="rId67" display="javascript:gotoCafe('102');"/>
    <hyperlink ref="E52" r:id="rId68" display="javascript:gotoCafe('538');"/>
  </hyperlinks>
  <pageMargins left="0.7" right="0.7" top="0.78740157499999996" bottom="0.78740157499999996" header="0.3" footer="0.3"/>
  <drawing r:id="rId69"/>
</worksheet>
</file>

<file path=xl/worksheets/sheet4.xml><?xml version="1.0" encoding="utf-8"?>
<worksheet xmlns="http://schemas.openxmlformats.org/spreadsheetml/2006/main" xmlns:r="http://schemas.openxmlformats.org/officeDocument/2006/relationships">
  <sheetPr codeName="Tabelle1"/>
  <dimension ref="A1:G340"/>
  <sheetViews>
    <sheetView workbookViewId="0"/>
  </sheetViews>
  <sheetFormatPr baseColWidth="10" defaultRowHeight="12.75" customHeight="1"/>
  <cols>
    <col min="1" max="1" width="10.140625" bestFit="1" customWidth="1"/>
    <col min="2" max="2" width="23.140625" bestFit="1" customWidth="1"/>
    <col min="3" max="3" width="34.42578125" bestFit="1" customWidth="1"/>
  </cols>
  <sheetData>
    <row r="1" spans="1:2" ht="12.75" customHeight="1">
      <c r="A1" s="146">
        <v>42086</v>
      </c>
    </row>
    <row r="2" spans="1:2" ht="12.75" customHeight="1">
      <c r="B2" s="148"/>
    </row>
    <row r="3" spans="1:2" ht="12.75" customHeight="1">
      <c r="B3" s="148"/>
    </row>
    <row r="4" spans="1:2" ht="12.75" customHeight="1">
      <c r="B4" s="148"/>
    </row>
    <row r="5" spans="1:2" ht="12.75" customHeight="1">
      <c r="B5" s="148"/>
    </row>
    <row r="6" spans="1:2" ht="12.75" customHeight="1">
      <c r="B6" s="148"/>
    </row>
    <row r="7" spans="1:2" ht="12.75" customHeight="1">
      <c r="B7" s="148"/>
    </row>
    <row r="8" spans="1:2" ht="12.75" customHeight="1">
      <c r="B8" s="148"/>
    </row>
    <row r="9" spans="1:2" ht="12.75" customHeight="1">
      <c r="B9" s="148"/>
    </row>
    <row r="10" spans="1:2" ht="12.75" customHeight="1">
      <c r="B10" s="148"/>
    </row>
    <row r="11" spans="1:2" ht="12.75" customHeight="1">
      <c r="B11" s="148"/>
    </row>
    <row r="12" spans="1:2" ht="12.75" customHeight="1">
      <c r="B12" s="148"/>
    </row>
    <row r="13" spans="1:2" ht="12.75" customHeight="1">
      <c r="B13" s="148"/>
    </row>
    <row r="14" spans="1:2" ht="12.75" customHeight="1">
      <c r="B14" s="148"/>
    </row>
    <row r="15" spans="1:2" ht="12.75" customHeight="1">
      <c r="B15" s="148"/>
    </row>
    <row r="16" spans="1:2" ht="12.75" customHeight="1">
      <c r="B16" s="148"/>
    </row>
    <row r="17" spans="2:2" ht="12.75" customHeight="1">
      <c r="B17" s="148"/>
    </row>
    <row r="18" spans="2:2" ht="12.75" customHeight="1">
      <c r="B18" s="148"/>
    </row>
    <row r="19" spans="2:2" ht="12.75" customHeight="1">
      <c r="B19" s="85" t="s">
        <v>1022</v>
      </c>
    </row>
    <row r="20" spans="2:2" ht="12.75" customHeight="1">
      <c r="B20" s="85" t="s">
        <v>1023</v>
      </c>
    </row>
    <row r="21" spans="2:2" ht="12.75" customHeight="1">
      <c r="B21" s="85" t="s">
        <v>1024</v>
      </c>
    </row>
    <row r="22" spans="2:2" ht="12.75" customHeight="1">
      <c r="B22" s="85" t="s">
        <v>1025</v>
      </c>
    </row>
    <row r="23" spans="2:2" ht="12.75" customHeight="1">
      <c r="B23" s="85" t="s">
        <v>1026</v>
      </c>
    </row>
    <row r="24" spans="2:2" ht="12.75" customHeight="1">
      <c r="B24" s="149"/>
    </row>
    <row r="25" spans="2:2" ht="12.75" customHeight="1">
      <c r="B25" s="150" t="s">
        <v>1027</v>
      </c>
    </row>
    <row r="26" spans="2:2" ht="12.75" customHeight="1">
      <c r="B26" s="150" t="s">
        <v>1028</v>
      </c>
    </row>
    <row r="27" spans="2:2" ht="12.75" customHeight="1">
      <c r="B27" s="150" t="s">
        <v>1029</v>
      </c>
    </row>
    <row r="28" spans="2:2" ht="12.75" customHeight="1">
      <c r="B28" s="150" t="s">
        <v>1025</v>
      </c>
    </row>
    <row r="29" spans="2:2" ht="12.75" customHeight="1">
      <c r="B29" s="85"/>
    </row>
    <row r="30" spans="2:2" ht="12.75" customHeight="1">
      <c r="B30" s="85" t="s">
        <v>1022</v>
      </c>
    </row>
    <row r="31" spans="2:2" ht="12.75" customHeight="1">
      <c r="B31" s="85"/>
    </row>
    <row r="32" spans="2:2" ht="12.75" customHeight="1">
      <c r="B32" s="85" t="s">
        <v>1030</v>
      </c>
    </row>
    <row r="33" spans="2:7" ht="12.75" customHeight="1">
      <c r="B33" s="85"/>
    </row>
    <row r="34" spans="2:7" ht="12.75" customHeight="1">
      <c r="B34" s="85"/>
      <c r="C34" s="151" t="s">
        <v>195</v>
      </c>
      <c r="G34" s="85"/>
    </row>
    <row r="35" spans="2:7" ht="12.75" customHeight="1">
      <c r="B35" s="85"/>
      <c r="C35" s="151" t="s">
        <v>762</v>
      </c>
      <c r="G35" s="85"/>
    </row>
    <row r="36" spans="2:7" ht="12.75" customHeight="1">
      <c r="B36" s="85"/>
      <c r="C36" s="152" t="s">
        <v>988</v>
      </c>
      <c r="D36" s="85"/>
      <c r="G36" s="85"/>
    </row>
    <row r="37" spans="2:7" ht="12.75" customHeight="1">
      <c r="B37" s="85"/>
      <c r="C37" s="151" t="s">
        <v>320</v>
      </c>
      <c r="G37" s="85"/>
    </row>
    <row r="38" spans="2:7" ht="12.75" customHeight="1">
      <c r="B38" s="153">
        <v>41122</v>
      </c>
      <c r="C38" s="152" t="s">
        <v>149</v>
      </c>
      <c r="D38" s="85"/>
      <c r="G38" s="85"/>
    </row>
    <row r="39" spans="2:7" ht="12.75" customHeight="1">
      <c r="B39" s="85"/>
      <c r="C39" s="152" t="s">
        <v>957</v>
      </c>
      <c r="D39" s="85"/>
      <c r="G39" s="85"/>
    </row>
    <row r="40" spans="2:7" ht="12.75" customHeight="1">
      <c r="B40" s="85"/>
      <c r="C40" s="152" t="s">
        <v>982</v>
      </c>
      <c r="D40" s="85"/>
      <c r="G40" s="85"/>
    </row>
    <row r="41" spans="2:7" ht="12.75" customHeight="1">
      <c r="B41" s="85"/>
      <c r="C41" s="151" t="s">
        <v>295</v>
      </c>
      <c r="G41" s="85"/>
    </row>
    <row r="42" spans="2:7" ht="12.75" customHeight="1">
      <c r="B42" s="85"/>
      <c r="C42" s="151" t="s">
        <v>307</v>
      </c>
      <c r="G42" s="85"/>
    </row>
    <row r="43" spans="2:7" ht="12.75" customHeight="1">
      <c r="B43" s="85"/>
      <c r="C43" s="152" t="s">
        <v>274</v>
      </c>
      <c r="D43" s="85"/>
      <c r="G43" s="85"/>
    </row>
    <row r="44" spans="2:7" ht="12.75" customHeight="1">
      <c r="B44" s="85"/>
      <c r="C44" s="152" t="s">
        <v>93</v>
      </c>
      <c r="D44" s="85"/>
      <c r="G44" s="85"/>
    </row>
    <row r="45" spans="2:7" ht="12.75" customHeight="1">
      <c r="B45" s="85"/>
      <c r="C45" s="151" t="s">
        <v>268</v>
      </c>
      <c r="G45" s="85"/>
    </row>
    <row r="46" spans="2:7" ht="12.75" customHeight="1">
      <c r="B46" s="85"/>
      <c r="C46" s="152" t="s">
        <v>992</v>
      </c>
      <c r="D46" s="85"/>
      <c r="G46" s="85"/>
    </row>
    <row r="47" spans="2:7" ht="12.75" customHeight="1">
      <c r="B47" s="85"/>
      <c r="C47" s="151" t="s">
        <v>1031</v>
      </c>
      <c r="G47" s="85"/>
    </row>
    <row r="48" spans="2:7" ht="12.75" customHeight="1">
      <c r="B48" s="85"/>
      <c r="C48" s="151" t="s">
        <v>1032</v>
      </c>
      <c r="G48" s="85"/>
    </row>
    <row r="49" spans="2:7" ht="12.75" customHeight="1">
      <c r="B49" s="85"/>
      <c r="C49" s="152" t="s">
        <v>130</v>
      </c>
      <c r="D49" s="85"/>
      <c r="G49" s="85"/>
    </row>
    <row r="50" spans="2:7" ht="12.75" customHeight="1">
      <c r="B50" s="85"/>
      <c r="C50" s="152" t="s">
        <v>139</v>
      </c>
      <c r="D50" s="85"/>
      <c r="G50" s="85"/>
    </row>
    <row r="51" spans="2:7" ht="12.75" customHeight="1">
      <c r="B51" s="85"/>
      <c r="C51" s="151" t="s">
        <v>226</v>
      </c>
      <c r="G51" s="85"/>
    </row>
    <row r="52" spans="2:7" ht="12.75" customHeight="1">
      <c r="B52" s="85"/>
      <c r="C52" s="152" t="s">
        <v>257</v>
      </c>
      <c r="D52" s="85"/>
      <c r="G52" s="85"/>
    </row>
    <row r="53" spans="2:7" ht="12.75" customHeight="1">
      <c r="B53" s="85"/>
      <c r="C53" s="152" t="s">
        <v>217</v>
      </c>
      <c r="D53" s="85"/>
      <c r="G53" s="85"/>
    </row>
    <row r="54" spans="2:7" ht="12.75" customHeight="1">
      <c r="B54" s="85"/>
      <c r="C54" s="152" t="s">
        <v>1033</v>
      </c>
      <c r="G54" s="85"/>
    </row>
    <row r="55" spans="2:7" ht="12.75" customHeight="1">
      <c r="B55" s="85"/>
      <c r="C55" s="152" t="s">
        <v>109</v>
      </c>
      <c r="G55" s="85"/>
    </row>
    <row r="56" spans="2:7" ht="12.75" customHeight="1">
      <c r="B56" s="85"/>
      <c r="C56" s="152" t="s">
        <v>141</v>
      </c>
      <c r="D56" s="85"/>
      <c r="G56" s="85"/>
    </row>
    <row r="57" spans="2:7" ht="12.75" customHeight="1">
      <c r="B57" s="85"/>
      <c r="C57" s="151" t="s">
        <v>285</v>
      </c>
      <c r="G57" s="85"/>
    </row>
    <row r="58" spans="2:7" ht="12.75" customHeight="1">
      <c r="B58" s="85"/>
      <c r="C58" s="152" t="s">
        <v>170</v>
      </c>
      <c r="D58" s="85"/>
      <c r="G58" s="85"/>
    </row>
    <row r="59" spans="2:7" ht="12.75" customHeight="1">
      <c r="B59" s="85"/>
      <c r="C59" s="152" t="s">
        <v>187</v>
      </c>
      <c r="D59" s="85"/>
      <c r="G59" s="85"/>
    </row>
    <row r="60" spans="2:7" ht="12.75" customHeight="1">
      <c r="B60" s="85"/>
      <c r="C60" s="151" t="s">
        <v>207</v>
      </c>
      <c r="G60" s="85"/>
    </row>
    <row r="61" spans="2:7" ht="12.75" customHeight="1">
      <c r="B61" s="85"/>
      <c r="C61" s="151" t="s">
        <v>252</v>
      </c>
      <c r="G61" s="85"/>
    </row>
    <row r="62" spans="2:7" ht="12.75" customHeight="1">
      <c r="B62" s="85"/>
      <c r="C62" s="151" t="s">
        <v>259</v>
      </c>
      <c r="G62" s="85"/>
    </row>
    <row r="63" spans="2:7" ht="12.75" customHeight="1">
      <c r="B63" s="85"/>
      <c r="C63" s="151" t="s">
        <v>272</v>
      </c>
      <c r="G63" s="85"/>
    </row>
    <row r="64" spans="2:7" ht="12.75" customHeight="1">
      <c r="B64" s="85"/>
      <c r="C64" s="152" t="s">
        <v>290</v>
      </c>
      <c r="D64" s="85"/>
      <c r="G64" s="85"/>
    </row>
    <row r="65" spans="2:7" ht="12.75" customHeight="1">
      <c r="B65" s="153">
        <v>40330</v>
      </c>
      <c r="C65" s="152" t="s">
        <v>159</v>
      </c>
      <c r="D65" s="85"/>
      <c r="G65" s="85"/>
    </row>
    <row r="66" spans="2:7" ht="12.75" customHeight="1">
      <c r="B66" s="153">
        <v>37622</v>
      </c>
      <c r="C66" s="151" t="s">
        <v>1034</v>
      </c>
      <c r="G66" s="85"/>
    </row>
    <row r="67" spans="2:7" ht="12.75" customHeight="1">
      <c r="B67" s="85"/>
      <c r="C67" s="152" t="s">
        <v>210</v>
      </c>
      <c r="D67" s="85"/>
      <c r="G67" s="85"/>
    </row>
    <row r="68" spans="2:7" ht="12.75" customHeight="1">
      <c r="B68" s="85"/>
      <c r="C68" s="152" t="s">
        <v>249</v>
      </c>
      <c r="D68" s="85"/>
      <c r="G68" s="85"/>
    </row>
    <row r="69" spans="2:7" ht="12.75" customHeight="1">
      <c r="B69" s="85"/>
      <c r="C69" s="152" t="s">
        <v>1035</v>
      </c>
      <c r="D69" s="85"/>
      <c r="G69" s="85"/>
    </row>
    <row r="70" spans="2:7" ht="12.75" customHeight="1">
      <c r="B70" s="85"/>
      <c r="C70" s="151" t="s">
        <v>230</v>
      </c>
      <c r="G70" s="85"/>
    </row>
    <row r="71" spans="2:7" ht="12.75" customHeight="1">
      <c r="B71" s="85"/>
      <c r="C71" s="152" t="s">
        <v>283</v>
      </c>
      <c r="D71" s="85"/>
      <c r="G71" s="85"/>
    </row>
    <row r="72" spans="2:7" ht="12.75" customHeight="1">
      <c r="B72" s="85"/>
      <c r="C72" s="152" t="s">
        <v>124</v>
      </c>
      <c r="D72" s="85"/>
      <c r="G72" s="85"/>
    </row>
    <row r="73" spans="2:7" ht="12.75" customHeight="1">
      <c r="B73" s="85"/>
      <c r="C73" s="151" t="s">
        <v>1036</v>
      </c>
      <c r="G73" s="85"/>
    </row>
    <row r="74" spans="2:7" ht="12.75" customHeight="1">
      <c r="B74" s="85"/>
      <c r="C74" s="151" t="s">
        <v>287</v>
      </c>
      <c r="G74" s="85"/>
    </row>
    <row r="75" spans="2:7" ht="12.75" customHeight="1">
      <c r="B75" s="153">
        <v>41122</v>
      </c>
      <c r="C75" s="152" t="s">
        <v>76</v>
      </c>
      <c r="D75" s="85"/>
      <c r="G75" s="85"/>
    </row>
    <row r="76" spans="2:7" ht="12.75" customHeight="1">
      <c r="B76" s="85"/>
      <c r="C76" s="152" t="s">
        <v>291</v>
      </c>
      <c r="D76" s="85"/>
      <c r="G76" s="85"/>
    </row>
    <row r="77" spans="2:7" ht="12.75" customHeight="1">
      <c r="B77" s="85"/>
      <c r="C77" s="152" t="s">
        <v>769</v>
      </c>
      <c r="G77" s="85"/>
    </row>
    <row r="78" spans="2:7" ht="12.75" customHeight="1">
      <c r="B78" s="85"/>
      <c r="C78" s="152" t="s">
        <v>228</v>
      </c>
      <c r="D78" s="85"/>
      <c r="G78" s="85"/>
    </row>
    <row r="79" spans="2:7" ht="12.75" customHeight="1">
      <c r="B79" s="85"/>
      <c r="C79" s="152" t="s">
        <v>1005</v>
      </c>
      <c r="G79" s="85"/>
    </row>
    <row r="80" spans="2:7" ht="12.75" customHeight="1">
      <c r="B80" s="85"/>
      <c r="C80" s="151" t="s">
        <v>188</v>
      </c>
      <c r="G80" s="85"/>
    </row>
    <row r="81" spans="2:7" ht="12.75" customHeight="1">
      <c r="B81" s="85"/>
      <c r="C81" s="151" t="s">
        <v>233</v>
      </c>
      <c r="G81" s="85"/>
    </row>
    <row r="82" spans="2:7" ht="12.75" customHeight="1">
      <c r="B82" s="85"/>
      <c r="C82" s="151" t="s">
        <v>1037</v>
      </c>
      <c r="G82" s="85"/>
    </row>
    <row r="83" spans="2:7" ht="12.75" customHeight="1">
      <c r="B83" s="85"/>
      <c r="C83" s="151" t="s">
        <v>286</v>
      </c>
      <c r="G83" s="85"/>
    </row>
    <row r="84" spans="2:7" ht="12.75" customHeight="1">
      <c r="B84" s="85"/>
      <c r="C84" s="151" t="s">
        <v>142</v>
      </c>
      <c r="G84" s="85"/>
    </row>
    <row r="85" spans="2:7" ht="12.75" customHeight="1">
      <c r="B85" s="85"/>
      <c r="C85" s="151" t="s">
        <v>1038</v>
      </c>
      <c r="G85" s="85"/>
    </row>
    <row r="86" spans="2:7" ht="12.75" customHeight="1">
      <c r="B86" s="85"/>
      <c r="C86" s="151" t="s">
        <v>1039</v>
      </c>
      <c r="G86" s="85"/>
    </row>
    <row r="87" spans="2:7" ht="12.75" customHeight="1">
      <c r="B87" s="85"/>
      <c r="C87" s="152" t="s">
        <v>85</v>
      </c>
      <c r="D87" s="85"/>
      <c r="G87" s="85"/>
    </row>
    <row r="88" spans="2:7" ht="12.75" customHeight="1">
      <c r="B88" s="85"/>
      <c r="C88" s="151" t="s">
        <v>973</v>
      </c>
      <c r="D88" s="85"/>
      <c r="G88" s="85"/>
    </row>
    <row r="89" spans="2:7" ht="12.75" customHeight="1">
      <c r="B89" s="85"/>
      <c r="C89" s="151" t="s">
        <v>265</v>
      </c>
      <c r="G89" s="85"/>
    </row>
    <row r="90" spans="2:7" ht="12.75" customHeight="1">
      <c r="B90" s="85"/>
      <c r="C90" s="152" t="s">
        <v>273</v>
      </c>
      <c r="D90" s="85"/>
      <c r="G90" s="85"/>
    </row>
    <row r="91" spans="2:7" ht="12.75" customHeight="1">
      <c r="B91" s="85"/>
      <c r="C91" s="151" t="s">
        <v>213</v>
      </c>
      <c r="G91" s="85"/>
    </row>
    <row r="92" spans="2:7" ht="12.75" customHeight="1">
      <c r="B92" s="85"/>
      <c r="C92" s="152" t="s">
        <v>304</v>
      </c>
      <c r="D92" s="85"/>
      <c r="G92" s="85"/>
    </row>
    <row r="93" spans="2:7" ht="12.75" customHeight="1">
      <c r="B93" s="85"/>
      <c r="C93" s="151" t="s">
        <v>255</v>
      </c>
      <c r="G93" s="85"/>
    </row>
    <row r="94" spans="2:7" ht="12.75" customHeight="1">
      <c r="B94" s="85"/>
      <c r="C94" s="152" t="s">
        <v>212</v>
      </c>
      <c r="D94" s="85"/>
      <c r="G94" s="85"/>
    </row>
    <row r="95" spans="2:7" ht="12.75" customHeight="1">
      <c r="B95" s="85"/>
      <c r="C95" s="152" t="s">
        <v>1040</v>
      </c>
      <c r="G95" s="85"/>
    </row>
    <row r="96" spans="2:7" ht="12.75" customHeight="1">
      <c r="B96" s="85"/>
      <c r="C96" s="152" t="s">
        <v>960</v>
      </c>
      <c r="D96" s="85"/>
      <c r="G96" s="85"/>
    </row>
    <row r="97" spans="2:7" ht="12.75" customHeight="1">
      <c r="B97" s="85"/>
      <c r="C97" s="152" t="s">
        <v>128</v>
      </c>
      <c r="D97" s="85"/>
      <c r="G97" s="85"/>
    </row>
    <row r="98" spans="2:7" ht="12.75" customHeight="1">
      <c r="B98" s="85"/>
      <c r="C98" s="152" t="s">
        <v>1041</v>
      </c>
      <c r="D98" s="85"/>
      <c r="G98" s="85"/>
    </row>
    <row r="99" spans="2:7" ht="12.75" customHeight="1">
      <c r="B99" s="85"/>
      <c r="C99" s="152" t="s">
        <v>95</v>
      </c>
      <c r="D99" s="85"/>
      <c r="G99" s="85"/>
    </row>
    <row r="100" spans="2:7" ht="12.75" customHeight="1">
      <c r="B100" s="85"/>
      <c r="C100" s="151" t="s">
        <v>275</v>
      </c>
      <c r="G100" s="85"/>
    </row>
    <row r="101" spans="2:7" ht="12.75" customHeight="1">
      <c r="B101" s="85"/>
      <c r="C101" s="152" t="s">
        <v>151</v>
      </c>
      <c r="D101" s="85"/>
      <c r="G101" s="85"/>
    </row>
    <row r="102" spans="2:7" ht="12.75" customHeight="1">
      <c r="B102" s="153">
        <v>40513</v>
      </c>
      <c r="C102" s="152" t="s">
        <v>197</v>
      </c>
      <c r="D102" s="85"/>
      <c r="G102" s="85"/>
    </row>
    <row r="103" spans="2:7" ht="12.75" customHeight="1">
      <c r="B103" s="153">
        <v>41944</v>
      </c>
      <c r="C103" s="152" t="s">
        <v>177</v>
      </c>
      <c r="D103" s="85"/>
      <c r="G103" s="85"/>
    </row>
    <row r="104" spans="2:7" ht="12.75" customHeight="1">
      <c r="B104" s="85"/>
      <c r="C104" s="151" t="s">
        <v>1042</v>
      </c>
      <c r="G104" s="85"/>
    </row>
    <row r="105" spans="2:7" ht="12.75" customHeight="1">
      <c r="B105" s="85"/>
      <c r="C105" s="151" t="s">
        <v>300</v>
      </c>
      <c r="G105" s="85"/>
    </row>
    <row r="106" spans="2:7" ht="12.75" customHeight="1">
      <c r="B106" s="85"/>
      <c r="C106" s="152" t="s">
        <v>160</v>
      </c>
      <c r="D106" s="85"/>
      <c r="G106" s="85"/>
    </row>
    <row r="107" spans="2:7" ht="12.75" customHeight="1">
      <c r="B107" s="85"/>
      <c r="C107" s="151" t="s">
        <v>1043</v>
      </c>
      <c r="G107" s="85"/>
    </row>
    <row r="108" spans="2:7" ht="12.75" customHeight="1">
      <c r="B108" s="85"/>
      <c r="C108" s="151" t="s">
        <v>1044</v>
      </c>
      <c r="G108" s="85"/>
    </row>
    <row r="109" spans="2:7" ht="12.75" customHeight="1">
      <c r="B109" s="85"/>
      <c r="C109" s="152" t="s">
        <v>163</v>
      </c>
      <c r="D109" s="85"/>
      <c r="G109" s="85"/>
    </row>
    <row r="110" spans="2:7" ht="12.75" customHeight="1">
      <c r="B110" s="85"/>
      <c r="C110" s="151" t="s">
        <v>1045</v>
      </c>
      <c r="G110" s="85"/>
    </row>
    <row r="111" spans="2:7" ht="12.75" customHeight="1">
      <c r="B111" s="85"/>
      <c r="C111" s="152" t="s">
        <v>156</v>
      </c>
      <c r="D111" s="85"/>
      <c r="G111" s="85"/>
    </row>
    <row r="112" spans="2:7" ht="12.75" customHeight="1">
      <c r="B112" s="85"/>
      <c r="C112" s="151" t="s">
        <v>1046</v>
      </c>
      <c r="G112" s="85"/>
    </row>
    <row r="113" spans="2:7" ht="12.75" customHeight="1">
      <c r="B113" s="85"/>
      <c r="C113" s="152" t="s">
        <v>183</v>
      </c>
      <c r="D113" s="85"/>
      <c r="G113" s="85"/>
    </row>
    <row r="114" spans="2:7" ht="12.75" customHeight="1">
      <c r="B114" s="85"/>
      <c r="C114" s="152" t="s">
        <v>224</v>
      </c>
      <c r="D114" s="85"/>
      <c r="G114" s="85"/>
    </row>
    <row r="115" spans="2:7" ht="12.75" customHeight="1">
      <c r="B115" s="85"/>
      <c r="C115" s="151" t="s">
        <v>1047</v>
      </c>
      <c r="G115" s="85"/>
    </row>
    <row r="116" spans="2:7" ht="12.75" customHeight="1">
      <c r="B116" s="85"/>
      <c r="C116" s="152" t="s">
        <v>246</v>
      </c>
      <c r="D116" s="85"/>
      <c r="G116" s="85"/>
    </row>
    <row r="117" spans="2:7" ht="12.75" customHeight="1">
      <c r="B117" s="153">
        <v>40878</v>
      </c>
      <c r="C117" s="152" t="s">
        <v>179</v>
      </c>
      <c r="D117" s="85"/>
      <c r="G117" s="85"/>
    </row>
    <row r="118" spans="2:7" ht="12.75" customHeight="1">
      <c r="B118" s="85"/>
      <c r="C118" s="151" t="s">
        <v>289</v>
      </c>
      <c r="G118" s="85"/>
    </row>
    <row r="119" spans="2:7" ht="12.75" customHeight="1">
      <c r="B119" s="85"/>
      <c r="C119" s="152" t="s">
        <v>297</v>
      </c>
      <c r="D119" s="85"/>
      <c r="G119" s="85"/>
    </row>
    <row r="120" spans="2:7" ht="12.75" customHeight="1">
      <c r="B120" s="153">
        <v>41214</v>
      </c>
      <c r="C120" s="152" t="s">
        <v>71</v>
      </c>
      <c r="D120" s="85"/>
      <c r="G120" s="85"/>
    </row>
    <row r="121" spans="2:7" ht="12.75" customHeight="1">
      <c r="B121" s="85"/>
      <c r="C121" s="152" t="s">
        <v>82</v>
      </c>
      <c r="D121" s="85"/>
      <c r="G121" s="85"/>
    </row>
    <row r="122" spans="2:7" ht="12.75" customHeight="1">
      <c r="B122" s="85"/>
      <c r="C122" s="152" t="s">
        <v>201</v>
      </c>
      <c r="D122" s="85"/>
      <c r="G122" s="85"/>
    </row>
    <row r="123" spans="2:7" ht="12.75" customHeight="1">
      <c r="B123" s="85"/>
      <c r="C123" s="151" t="s">
        <v>1048</v>
      </c>
      <c r="G123" s="85"/>
    </row>
    <row r="124" spans="2:7" ht="12.75" customHeight="1">
      <c r="B124" s="85"/>
      <c r="C124" s="152" t="s">
        <v>155</v>
      </c>
      <c r="D124" s="85"/>
      <c r="G124" s="85"/>
    </row>
    <row r="125" spans="2:7" ht="12.75" customHeight="1">
      <c r="B125" s="85"/>
      <c r="C125" s="151" t="s">
        <v>1049</v>
      </c>
      <c r="G125" s="85"/>
    </row>
    <row r="126" spans="2:7" ht="12.75" customHeight="1">
      <c r="B126" s="85"/>
      <c r="C126" s="152" t="s">
        <v>983</v>
      </c>
      <c r="D126" s="85"/>
      <c r="G126" s="85"/>
    </row>
    <row r="127" spans="2:7" ht="12.75" customHeight="1">
      <c r="B127" s="85"/>
      <c r="C127" s="152" t="s">
        <v>961</v>
      </c>
      <c r="D127" s="85"/>
      <c r="G127" s="85"/>
    </row>
    <row r="128" spans="2:7" ht="12.75" customHeight="1">
      <c r="B128" s="85"/>
      <c r="C128" s="151" t="s">
        <v>794</v>
      </c>
      <c r="G128" s="85"/>
    </row>
    <row r="129" spans="2:7" ht="12.75" customHeight="1">
      <c r="B129" s="85"/>
      <c r="C129" s="152" t="s">
        <v>235</v>
      </c>
      <c r="G129" s="85"/>
    </row>
    <row r="130" spans="2:7" ht="12.75" customHeight="1">
      <c r="B130" s="85"/>
      <c r="C130" s="151" t="s">
        <v>270</v>
      </c>
      <c r="G130" s="85"/>
    </row>
    <row r="131" spans="2:7" ht="12.75" customHeight="1">
      <c r="B131" s="85"/>
      <c r="C131" s="151" t="s">
        <v>237</v>
      </c>
      <c r="G131" s="85"/>
    </row>
    <row r="132" spans="2:7" ht="12.75" customHeight="1">
      <c r="B132" s="85"/>
      <c r="C132" s="152" t="s">
        <v>247</v>
      </c>
      <c r="G132" s="85"/>
    </row>
    <row r="133" spans="2:7" ht="12.75" customHeight="1">
      <c r="B133" s="85"/>
      <c r="C133" s="151" t="s">
        <v>250</v>
      </c>
      <c r="G133" s="85"/>
    </row>
    <row r="134" spans="2:7" ht="12.75" customHeight="1">
      <c r="B134" s="85"/>
      <c r="C134" s="152" t="s">
        <v>5</v>
      </c>
      <c r="D134" s="85"/>
      <c r="G134" s="85"/>
    </row>
    <row r="135" spans="2:7" ht="12.75" customHeight="1">
      <c r="B135" s="85"/>
      <c r="C135" s="152" t="s">
        <v>958</v>
      </c>
      <c r="D135" s="85"/>
      <c r="G135" s="85"/>
    </row>
    <row r="136" spans="2:7" ht="12.75" customHeight="1">
      <c r="B136" s="153">
        <v>40756</v>
      </c>
      <c r="C136" s="152" t="s">
        <v>53</v>
      </c>
      <c r="D136" s="85"/>
      <c r="G136" s="85"/>
    </row>
    <row r="137" spans="2:7" ht="12.75" customHeight="1">
      <c r="B137" s="153">
        <v>41183</v>
      </c>
      <c r="C137" s="152" t="s">
        <v>1004</v>
      </c>
      <c r="D137" s="85"/>
      <c r="G137" s="85"/>
    </row>
    <row r="138" spans="2:7" ht="12.75" customHeight="1">
      <c r="B138" s="85"/>
      <c r="C138" s="151" t="s">
        <v>1050</v>
      </c>
      <c r="G138" s="85"/>
    </row>
    <row r="139" spans="2:7" ht="12.75" customHeight="1">
      <c r="B139" s="85"/>
      <c r="C139" s="152" t="s">
        <v>92</v>
      </c>
      <c r="D139" s="85"/>
      <c r="G139" s="85"/>
    </row>
    <row r="140" spans="2:7" ht="12.75" customHeight="1">
      <c r="B140" s="85"/>
      <c r="C140" s="152" t="s">
        <v>306</v>
      </c>
      <c r="G140" s="85"/>
    </row>
    <row r="141" spans="2:7" ht="12.75" customHeight="1">
      <c r="B141" s="85"/>
      <c r="C141" s="152" t="s">
        <v>1020</v>
      </c>
      <c r="D141" s="85"/>
      <c r="G141" s="85"/>
    </row>
    <row r="142" spans="2:7" ht="12.75" customHeight="1">
      <c r="B142" s="85"/>
      <c r="C142" s="152" t="s">
        <v>202</v>
      </c>
      <c r="D142" s="85"/>
      <c r="G142" s="85"/>
    </row>
    <row r="143" spans="2:7" ht="12.75" customHeight="1">
      <c r="B143" s="85"/>
      <c r="C143" s="152" t="s">
        <v>209</v>
      </c>
      <c r="D143" s="85"/>
      <c r="G143" s="85"/>
    </row>
    <row r="144" spans="2:7" ht="12.75" customHeight="1">
      <c r="B144" s="85"/>
      <c r="C144" s="152" t="s">
        <v>1051</v>
      </c>
      <c r="D144" s="85"/>
      <c r="G144" s="85"/>
    </row>
    <row r="145" spans="2:7" ht="12.75" customHeight="1">
      <c r="B145" s="85"/>
      <c r="C145" s="152" t="s">
        <v>739</v>
      </c>
      <c r="D145" s="85"/>
      <c r="G145" s="85"/>
    </row>
    <row r="146" spans="2:7" ht="12.75" customHeight="1">
      <c r="B146" s="153">
        <v>35947</v>
      </c>
      <c r="C146" s="151" t="s">
        <v>200</v>
      </c>
      <c r="G146" s="85"/>
    </row>
    <row r="147" spans="2:7" ht="12.75" customHeight="1">
      <c r="B147" s="85"/>
      <c r="C147" s="151" t="s">
        <v>1052</v>
      </c>
      <c r="G147" s="85"/>
    </row>
    <row r="148" spans="2:7" ht="12.75" customHeight="1">
      <c r="B148" s="85"/>
      <c r="C148" s="151" t="s">
        <v>1053</v>
      </c>
      <c r="G148" s="85"/>
    </row>
    <row r="149" spans="2:7" ht="12.75" customHeight="1">
      <c r="B149" s="85"/>
      <c r="C149" s="152" t="s">
        <v>1054</v>
      </c>
      <c r="D149" s="85"/>
      <c r="G149" s="85"/>
    </row>
    <row r="150" spans="2:7" ht="12.75" customHeight="1">
      <c r="B150" s="85"/>
      <c r="C150" s="152" t="s">
        <v>110</v>
      </c>
      <c r="D150" s="85"/>
      <c r="G150" s="85"/>
    </row>
    <row r="151" spans="2:7" ht="12.75" customHeight="1">
      <c r="B151" s="85"/>
      <c r="C151" s="152" t="s">
        <v>131</v>
      </c>
      <c r="D151" s="85"/>
      <c r="G151" s="85"/>
    </row>
    <row r="152" spans="2:7" ht="12.75" customHeight="1">
      <c r="B152" s="153">
        <v>33635</v>
      </c>
      <c r="C152" s="151" t="s">
        <v>1055</v>
      </c>
      <c r="G152" s="85"/>
    </row>
    <row r="153" spans="2:7" ht="12.75" customHeight="1">
      <c r="B153" s="85"/>
      <c r="C153" s="152" t="s">
        <v>158</v>
      </c>
      <c r="D153" s="85"/>
      <c r="G153" s="85"/>
    </row>
    <row r="154" spans="2:7" ht="12.75" customHeight="1">
      <c r="B154" s="85"/>
      <c r="C154" s="152" t="s">
        <v>269</v>
      </c>
      <c r="D154" s="85"/>
      <c r="G154" s="85"/>
    </row>
    <row r="155" spans="2:7" ht="12.75" customHeight="1">
      <c r="B155" s="85"/>
      <c r="C155" s="152" t="s">
        <v>305</v>
      </c>
      <c r="D155" s="85"/>
      <c r="G155" s="85"/>
    </row>
    <row r="156" spans="2:7" ht="12.75" customHeight="1">
      <c r="B156" s="85"/>
      <c r="C156" s="151" t="s">
        <v>314</v>
      </c>
      <c r="G156" s="85"/>
    </row>
    <row r="157" spans="2:7" ht="12.75" customHeight="1">
      <c r="B157" s="85"/>
      <c r="C157" s="152" t="s">
        <v>953</v>
      </c>
      <c r="D157" s="85"/>
      <c r="G157" s="85"/>
    </row>
    <row r="158" spans="2:7" ht="12.75" customHeight="1">
      <c r="B158" s="85"/>
      <c r="C158" s="151" t="s">
        <v>993</v>
      </c>
      <c r="D158" s="85"/>
      <c r="G158" s="85"/>
    </row>
    <row r="159" spans="2:7" ht="12.75" customHeight="1">
      <c r="B159" s="85"/>
      <c r="C159" s="152" t="s">
        <v>962</v>
      </c>
      <c r="D159" s="85"/>
      <c r="G159" s="85"/>
    </row>
    <row r="160" spans="2:7" ht="12.75" customHeight="1">
      <c r="B160" s="85"/>
      <c r="C160" s="152" t="s">
        <v>994</v>
      </c>
      <c r="D160" s="85"/>
      <c r="G160" s="85"/>
    </row>
    <row r="161" spans="2:7" ht="12.75" customHeight="1">
      <c r="B161" s="85"/>
      <c r="C161" s="152" t="s">
        <v>162</v>
      </c>
      <c r="D161" s="85"/>
      <c r="G161" s="85"/>
    </row>
    <row r="162" spans="2:7" ht="12.75" customHeight="1">
      <c r="B162" s="85"/>
      <c r="C162" s="152" t="s">
        <v>963</v>
      </c>
      <c r="D162" s="85"/>
      <c r="G162" s="85"/>
    </row>
    <row r="163" spans="2:7" ht="12.75" customHeight="1">
      <c r="B163" s="85"/>
      <c r="C163" s="152" t="s">
        <v>215</v>
      </c>
      <c r="D163" s="85"/>
      <c r="G163" s="85"/>
    </row>
    <row r="164" spans="2:7" ht="12.75" customHeight="1">
      <c r="B164" s="85"/>
      <c r="C164" s="151" t="s">
        <v>1056</v>
      </c>
      <c r="G164" s="85"/>
    </row>
    <row r="165" spans="2:7" ht="12.75" customHeight="1">
      <c r="B165" s="85"/>
      <c r="C165" s="152" t="s">
        <v>964</v>
      </c>
      <c r="D165" s="85"/>
      <c r="G165" s="85"/>
    </row>
    <row r="166" spans="2:7" ht="12.75" customHeight="1">
      <c r="B166" s="85"/>
      <c r="C166" s="151" t="s">
        <v>1057</v>
      </c>
      <c r="G166" s="85"/>
    </row>
    <row r="167" spans="2:7" ht="12.75" customHeight="1">
      <c r="B167" s="85"/>
      <c r="C167" s="152" t="s">
        <v>153</v>
      </c>
      <c r="D167" s="85"/>
      <c r="G167" s="85"/>
    </row>
    <row r="168" spans="2:7" ht="12.75" customHeight="1">
      <c r="B168" s="85"/>
      <c r="C168" s="151" t="s">
        <v>211</v>
      </c>
      <c r="G168" s="85"/>
    </row>
    <row r="169" spans="2:7" ht="12.75" customHeight="1">
      <c r="B169" s="85"/>
      <c r="C169" s="151" t="s">
        <v>169</v>
      </c>
      <c r="G169" s="85"/>
    </row>
    <row r="170" spans="2:7" ht="12.75" customHeight="1">
      <c r="B170" s="85"/>
      <c r="C170" s="152" t="s">
        <v>950</v>
      </c>
      <c r="D170" s="85"/>
      <c r="G170" s="85"/>
    </row>
    <row r="171" spans="2:7" ht="12.75" customHeight="1">
      <c r="B171" s="153">
        <v>40483</v>
      </c>
      <c r="C171" s="152" t="s">
        <v>298</v>
      </c>
      <c r="D171" s="85"/>
      <c r="G171" s="85"/>
    </row>
    <row r="172" spans="2:7" ht="12.75" customHeight="1">
      <c r="B172" s="85"/>
      <c r="C172" s="152" t="s">
        <v>171</v>
      </c>
      <c r="D172" s="85"/>
      <c r="G172" s="85"/>
    </row>
    <row r="173" spans="2:7" ht="12.75" customHeight="1">
      <c r="B173" s="85"/>
      <c r="C173" s="151" t="s">
        <v>277</v>
      </c>
      <c r="G173" s="85"/>
    </row>
    <row r="174" spans="2:7" ht="12.75" customHeight="1">
      <c r="B174" s="85"/>
      <c r="C174" s="151" t="s">
        <v>196</v>
      </c>
      <c r="G174" s="85"/>
    </row>
    <row r="175" spans="2:7" ht="12.75" customHeight="1">
      <c r="B175" s="85"/>
      <c r="C175" s="152" t="s">
        <v>165</v>
      </c>
      <c r="D175" s="85"/>
      <c r="G175" s="85"/>
    </row>
    <row r="176" spans="2:7" ht="12.75" customHeight="1">
      <c r="B176" s="85"/>
      <c r="C176" s="151" t="s">
        <v>998</v>
      </c>
      <c r="G176" s="85"/>
    </row>
    <row r="177" spans="2:7" ht="12.75" customHeight="1">
      <c r="B177" s="85"/>
      <c r="C177" s="152" t="s">
        <v>206</v>
      </c>
      <c r="D177" s="85"/>
      <c r="G177" s="85"/>
    </row>
    <row r="178" spans="2:7" ht="12.75" customHeight="1">
      <c r="B178" s="85"/>
      <c r="C178" s="152" t="s">
        <v>116</v>
      </c>
      <c r="D178" s="85"/>
      <c r="G178" s="85"/>
    </row>
    <row r="179" spans="2:7" ht="12.75" customHeight="1">
      <c r="B179" s="85"/>
      <c r="C179" s="152" t="s">
        <v>125</v>
      </c>
      <c r="G179" s="85"/>
    </row>
    <row r="180" spans="2:7" ht="12.75" customHeight="1">
      <c r="B180" s="85"/>
      <c r="C180" s="151" t="s">
        <v>240</v>
      </c>
      <c r="G180" s="85"/>
    </row>
    <row r="181" spans="2:7" ht="12.75" customHeight="1">
      <c r="B181" s="85"/>
      <c r="C181" s="152" t="s">
        <v>309</v>
      </c>
      <c r="D181" s="85"/>
      <c r="G181" s="85"/>
    </row>
    <row r="182" spans="2:7" ht="12.75" customHeight="1">
      <c r="B182" s="85"/>
      <c r="C182" s="151" t="s">
        <v>1058</v>
      </c>
      <c r="G182" s="85"/>
    </row>
    <row r="183" spans="2:7" ht="12.75" customHeight="1">
      <c r="B183" s="85"/>
      <c r="C183" s="152" t="s">
        <v>199</v>
      </c>
      <c r="D183" s="85"/>
      <c r="G183" s="85"/>
    </row>
    <row r="184" spans="2:7" ht="12.75" customHeight="1">
      <c r="B184" s="153">
        <v>40695</v>
      </c>
      <c r="C184" s="152" t="s">
        <v>135</v>
      </c>
      <c r="D184" s="85"/>
      <c r="G184" s="85"/>
    </row>
    <row r="185" spans="2:7" ht="12.75" customHeight="1">
      <c r="B185" s="85"/>
      <c r="C185" s="151" t="s">
        <v>1059</v>
      </c>
      <c r="G185" s="85"/>
    </row>
    <row r="186" spans="2:7" ht="12.75" customHeight="1">
      <c r="B186" s="85"/>
      <c r="C186" s="152" t="s">
        <v>191</v>
      </c>
      <c r="D186" s="85"/>
      <c r="G186" s="85"/>
    </row>
    <row r="187" spans="2:7" ht="12.75" customHeight="1">
      <c r="B187" s="85"/>
      <c r="C187" s="152" t="s">
        <v>69</v>
      </c>
      <c r="D187" s="85"/>
      <c r="G187" s="85"/>
    </row>
    <row r="188" spans="2:7" ht="12.75" customHeight="1">
      <c r="B188" s="85"/>
      <c r="C188" s="152" t="s">
        <v>1060</v>
      </c>
      <c r="G188" s="85"/>
    </row>
    <row r="189" spans="2:7" ht="12.75" customHeight="1">
      <c r="B189" s="85"/>
      <c r="C189" s="152" t="s">
        <v>105</v>
      </c>
      <c r="D189" s="85"/>
      <c r="G189" s="85"/>
    </row>
    <row r="190" spans="2:7" ht="12.75" customHeight="1">
      <c r="B190" s="85"/>
      <c r="C190" s="152" t="s">
        <v>185</v>
      </c>
      <c r="D190" s="85"/>
      <c r="G190" s="85"/>
    </row>
    <row r="191" spans="2:7" ht="12.75" customHeight="1">
      <c r="B191" s="85"/>
      <c r="C191" s="152" t="s">
        <v>221</v>
      </c>
      <c r="D191" s="85"/>
      <c r="G191" s="85"/>
    </row>
    <row r="192" spans="2:7" ht="12.75" customHeight="1">
      <c r="B192" s="85"/>
      <c r="C192" s="152" t="s">
        <v>984</v>
      </c>
      <c r="D192" s="85"/>
      <c r="G192" s="85"/>
    </row>
    <row r="193" spans="2:7" ht="12.75" customHeight="1">
      <c r="B193" s="153">
        <v>41091</v>
      </c>
      <c r="C193" s="152" t="s">
        <v>1061</v>
      </c>
      <c r="D193" s="85"/>
      <c r="G193" s="85"/>
    </row>
    <row r="194" spans="2:7" ht="12.75" customHeight="1">
      <c r="B194" s="85"/>
      <c r="C194" s="151" t="s">
        <v>986</v>
      </c>
      <c r="D194" s="85"/>
      <c r="G194" s="85"/>
    </row>
    <row r="195" spans="2:7" ht="12.75" customHeight="1">
      <c r="B195" s="153">
        <v>40725</v>
      </c>
      <c r="C195" s="152" t="s">
        <v>236</v>
      </c>
      <c r="D195" s="85"/>
      <c r="G195" s="85"/>
    </row>
    <row r="196" spans="2:7" ht="12.75" customHeight="1">
      <c r="B196" s="153">
        <v>40725</v>
      </c>
      <c r="C196" s="152" t="s">
        <v>997</v>
      </c>
      <c r="G196" s="85"/>
    </row>
    <row r="197" spans="2:7" ht="12.75" customHeight="1">
      <c r="B197" s="153">
        <v>40725</v>
      </c>
      <c r="C197" s="152" t="s">
        <v>1062</v>
      </c>
      <c r="D197" s="85"/>
    </row>
    <row r="198" spans="2:7" ht="12.75" customHeight="1">
      <c r="B198" s="153">
        <v>40848</v>
      </c>
      <c r="C198" s="152" t="s">
        <v>186</v>
      </c>
      <c r="D198" s="85"/>
      <c r="G198" s="85"/>
    </row>
    <row r="199" spans="2:7" ht="12.75" customHeight="1">
      <c r="B199" s="85"/>
      <c r="C199" s="152" t="s">
        <v>315</v>
      </c>
      <c r="D199" s="85"/>
      <c r="G199" s="85"/>
    </row>
    <row r="200" spans="2:7" ht="12.75" customHeight="1">
      <c r="B200" s="85"/>
      <c r="C200" s="152" t="s">
        <v>288</v>
      </c>
      <c r="D200" s="85"/>
      <c r="G200" s="85"/>
    </row>
    <row r="201" spans="2:7" ht="12.75" customHeight="1">
      <c r="B201" s="85"/>
      <c r="C201" s="152" t="s">
        <v>989</v>
      </c>
      <c r="D201" s="85"/>
      <c r="G201" s="85"/>
    </row>
    <row r="202" spans="2:7" ht="12.75" customHeight="1">
      <c r="B202" s="85"/>
      <c r="C202" s="152" t="s">
        <v>136</v>
      </c>
      <c r="D202" s="85"/>
      <c r="G202" s="85"/>
    </row>
    <row r="203" spans="2:7" ht="12.75" customHeight="1">
      <c r="B203" s="85"/>
      <c r="C203" s="152" t="s">
        <v>763</v>
      </c>
      <c r="D203" s="85"/>
      <c r="G203" s="85"/>
    </row>
    <row r="204" spans="2:7" ht="12.75" customHeight="1">
      <c r="B204" s="85"/>
      <c r="C204" s="152" t="s">
        <v>66</v>
      </c>
      <c r="D204" s="85"/>
      <c r="G204" s="85"/>
    </row>
    <row r="205" spans="2:7" ht="12.75" customHeight="1">
      <c r="B205" s="85"/>
      <c r="C205" s="151" t="s">
        <v>1063</v>
      </c>
      <c r="G205" s="85"/>
    </row>
    <row r="206" spans="2:7" ht="12.75" customHeight="1">
      <c r="B206" s="85"/>
      <c r="C206" s="152" t="s">
        <v>157</v>
      </c>
      <c r="D206" s="85"/>
      <c r="G206" s="85"/>
    </row>
    <row r="207" spans="2:7" ht="12.75" customHeight="1">
      <c r="B207" s="85"/>
      <c r="C207" s="151" t="s">
        <v>1064</v>
      </c>
      <c r="G207" s="85"/>
    </row>
    <row r="208" spans="2:7" ht="12.75" customHeight="1">
      <c r="B208" s="85"/>
      <c r="C208" s="151" t="s">
        <v>174</v>
      </c>
      <c r="G208" s="85"/>
    </row>
    <row r="209" spans="2:7" ht="12.75" customHeight="1">
      <c r="B209" s="153">
        <v>35551</v>
      </c>
      <c r="C209" s="152" t="s">
        <v>140</v>
      </c>
      <c r="D209" s="85"/>
      <c r="G209" s="85"/>
    </row>
    <row r="210" spans="2:7" ht="12.75" customHeight="1">
      <c r="B210" s="85"/>
      <c r="C210" s="151" t="s">
        <v>180</v>
      </c>
      <c r="G210" s="85"/>
    </row>
    <row r="211" spans="2:7" ht="12.75" customHeight="1">
      <c r="B211" s="85"/>
      <c r="C211" s="151" t="s">
        <v>190</v>
      </c>
      <c r="G211" s="85"/>
    </row>
    <row r="212" spans="2:7" ht="12.75" customHeight="1">
      <c r="B212" s="85"/>
      <c r="C212" s="152" t="s">
        <v>262</v>
      </c>
      <c r="D212" s="85"/>
      <c r="G212" s="85"/>
    </row>
    <row r="213" spans="2:7" ht="12.75" customHeight="1">
      <c r="B213" s="85"/>
      <c r="C213" s="152" t="s">
        <v>1065</v>
      </c>
      <c r="D213" s="85"/>
      <c r="G213" s="85"/>
    </row>
    <row r="214" spans="2:7" ht="12.75" customHeight="1">
      <c r="B214" s="85"/>
      <c r="C214" s="152" t="s">
        <v>1066</v>
      </c>
      <c r="D214" s="85"/>
      <c r="G214" s="85"/>
    </row>
    <row r="215" spans="2:7" ht="12.75" customHeight="1">
      <c r="B215" s="153">
        <v>39873</v>
      </c>
      <c r="C215" s="152" t="s">
        <v>184</v>
      </c>
      <c r="D215" s="85"/>
      <c r="G215" s="85"/>
    </row>
    <row r="216" spans="2:7" ht="12.75" customHeight="1">
      <c r="B216" s="85"/>
      <c r="C216" s="151" t="s">
        <v>63</v>
      </c>
      <c r="G216" s="85"/>
    </row>
    <row r="217" spans="2:7" ht="12.75" customHeight="1">
      <c r="B217" s="85"/>
      <c r="C217" s="152" t="s">
        <v>138</v>
      </c>
      <c r="D217" s="85"/>
      <c r="G217" s="85"/>
    </row>
    <row r="218" spans="2:7" ht="12.75" customHeight="1">
      <c r="B218" s="85"/>
      <c r="C218" s="152" t="s">
        <v>29</v>
      </c>
      <c r="D218" s="85"/>
      <c r="G218" s="85"/>
    </row>
    <row r="219" spans="2:7" ht="12.75" customHeight="1">
      <c r="B219" s="85"/>
      <c r="C219" s="151" t="s">
        <v>132</v>
      </c>
      <c r="G219" s="85"/>
    </row>
    <row r="220" spans="2:7" ht="12.75" customHeight="1">
      <c r="B220" s="85"/>
      <c r="C220" s="151" t="s">
        <v>214</v>
      </c>
      <c r="G220" s="85"/>
    </row>
    <row r="221" spans="2:7" ht="12.75" customHeight="1">
      <c r="B221" s="85"/>
      <c r="C221" s="152" t="s">
        <v>148</v>
      </c>
      <c r="D221" s="85"/>
      <c r="G221" s="85"/>
    </row>
    <row r="222" spans="2:7" ht="12.75" customHeight="1">
      <c r="B222" s="85"/>
      <c r="C222" s="152" t="s">
        <v>227</v>
      </c>
      <c r="D222" s="85"/>
      <c r="G222" s="85"/>
    </row>
    <row r="223" spans="2:7" ht="12.75" customHeight="1">
      <c r="B223" s="85"/>
      <c r="C223" s="152" t="s">
        <v>1067</v>
      </c>
      <c r="G223" s="85"/>
    </row>
    <row r="224" spans="2:7" ht="12.75" customHeight="1">
      <c r="B224" s="85"/>
      <c r="C224" s="152" t="s">
        <v>299</v>
      </c>
      <c r="D224" s="85"/>
      <c r="G224" s="85"/>
    </row>
    <row r="225" spans="2:7" ht="12.75" customHeight="1">
      <c r="B225" s="85"/>
      <c r="C225" s="152" t="s">
        <v>134</v>
      </c>
      <c r="D225" s="85"/>
      <c r="G225" s="85"/>
    </row>
    <row r="226" spans="2:7" ht="12.75" customHeight="1">
      <c r="B226" s="85"/>
      <c r="C226" s="151" t="s">
        <v>1068</v>
      </c>
      <c r="G226" s="85"/>
    </row>
    <row r="227" spans="2:7" ht="12.75" customHeight="1">
      <c r="B227" s="85"/>
      <c r="C227" s="152" t="s">
        <v>120</v>
      </c>
      <c r="D227" s="85"/>
      <c r="G227" s="85"/>
    </row>
    <row r="228" spans="2:7" ht="12.75" customHeight="1">
      <c r="B228" s="85"/>
      <c r="C228" s="151" t="s">
        <v>1069</v>
      </c>
      <c r="G228" s="85"/>
    </row>
    <row r="229" spans="2:7" ht="12.75" customHeight="1">
      <c r="B229" s="85"/>
      <c r="C229" s="151" t="s">
        <v>205</v>
      </c>
      <c r="G229" s="85"/>
    </row>
    <row r="230" spans="2:7" ht="12.75" customHeight="1">
      <c r="B230" s="85"/>
      <c r="C230" s="152" t="s">
        <v>204</v>
      </c>
      <c r="D230" s="85"/>
      <c r="G230" s="85"/>
    </row>
    <row r="231" spans="2:7" ht="12.75" customHeight="1">
      <c r="B231" s="85"/>
      <c r="C231" s="152" t="s">
        <v>147</v>
      </c>
      <c r="D231" s="85"/>
      <c r="G231" s="85"/>
    </row>
    <row r="232" spans="2:7" ht="12.75" customHeight="1">
      <c r="B232" s="85"/>
      <c r="C232" s="152" t="s">
        <v>966</v>
      </c>
      <c r="D232" s="85"/>
      <c r="G232" s="85"/>
    </row>
    <row r="233" spans="2:7" ht="12.75" customHeight="1">
      <c r="B233" s="85"/>
      <c r="C233" s="151" t="s">
        <v>78</v>
      </c>
      <c r="G233" s="85"/>
    </row>
    <row r="234" spans="2:7" ht="12.75" customHeight="1">
      <c r="B234" s="85"/>
      <c r="C234" s="152" t="s">
        <v>967</v>
      </c>
      <c r="D234" s="85"/>
      <c r="G234" s="85"/>
    </row>
    <row r="235" spans="2:7" ht="12.75" customHeight="1">
      <c r="B235" s="85"/>
      <c r="C235" s="151" t="s">
        <v>225</v>
      </c>
      <c r="G235" s="85"/>
    </row>
    <row r="236" spans="2:7" ht="12.75" customHeight="1">
      <c r="B236" s="85"/>
      <c r="C236" s="151" t="s">
        <v>294</v>
      </c>
      <c r="G236" s="85"/>
    </row>
    <row r="237" spans="2:7" ht="12.75" customHeight="1">
      <c r="B237" s="85"/>
      <c r="C237" s="151" t="s">
        <v>271</v>
      </c>
      <c r="G237" s="85"/>
    </row>
    <row r="238" spans="2:7" ht="12.75" customHeight="1">
      <c r="B238" s="153">
        <v>35582</v>
      </c>
      <c r="C238" s="152" t="s">
        <v>119</v>
      </c>
      <c r="D238" s="85"/>
      <c r="G238" s="85"/>
    </row>
    <row r="239" spans="2:7" ht="12.75" customHeight="1">
      <c r="B239" s="85"/>
      <c r="C239" s="152" t="s">
        <v>144</v>
      </c>
      <c r="D239" s="85"/>
      <c r="G239" s="85"/>
    </row>
    <row r="240" spans="2:7" ht="12.75" customHeight="1">
      <c r="B240" s="85"/>
      <c r="C240" s="152" t="s">
        <v>106</v>
      </c>
      <c r="D240" s="85"/>
      <c r="G240" s="85"/>
    </row>
    <row r="241" spans="2:7" ht="12.75" customHeight="1">
      <c r="B241" s="85"/>
      <c r="C241" s="152" t="s">
        <v>223</v>
      </c>
      <c r="D241" s="85"/>
      <c r="G241" s="85"/>
    </row>
    <row r="242" spans="2:7" ht="12.75" customHeight="1">
      <c r="B242" s="85"/>
      <c r="C242" s="151" t="s">
        <v>267</v>
      </c>
      <c r="G242" s="85"/>
    </row>
    <row r="243" spans="2:7" ht="12.75" customHeight="1">
      <c r="B243" s="85"/>
      <c r="C243" s="152" t="s">
        <v>121</v>
      </c>
      <c r="D243" s="85"/>
      <c r="G243" s="85"/>
    </row>
    <row r="244" spans="2:7" ht="12.75" customHeight="1">
      <c r="B244" s="85"/>
      <c r="C244" s="152" t="s">
        <v>1070</v>
      </c>
      <c r="D244" s="85"/>
      <c r="G244" s="85"/>
    </row>
    <row r="245" spans="2:7" ht="12.75" customHeight="1">
      <c r="B245" s="153">
        <v>40575</v>
      </c>
      <c r="C245" s="152" t="s">
        <v>220</v>
      </c>
      <c r="D245" s="85"/>
      <c r="G245" s="85"/>
    </row>
    <row r="246" spans="2:7" ht="12.75" customHeight="1">
      <c r="B246" s="85"/>
      <c r="C246" s="151" t="s">
        <v>222</v>
      </c>
      <c r="G246" s="85"/>
    </row>
    <row r="247" spans="2:7" ht="12.75" customHeight="1">
      <c r="B247" s="85"/>
      <c r="C247" s="152" t="s">
        <v>969</v>
      </c>
      <c r="D247" s="85"/>
      <c r="G247" s="85"/>
    </row>
    <row r="248" spans="2:7" ht="12.75" customHeight="1">
      <c r="B248" s="85"/>
      <c r="C248" s="152" t="s">
        <v>995</v>
      </c>
      <c r="D248" s="85"/>
      <c r="G248" s="85"/>
    </row>
    <row r="249" spans="2:7" ht="12.75" customHeight="1">
      <c r="B249" s="85"/>
      <c r="C249" s="152" t="s">
        <v>280</v>
      </c>
      <c r="G249" s="85"/>
    </row>
    <row r="250" spans="2:7" ht="12.75" customHeight="1">
      <c r="B250" s="85"/>
      <c r="C250" s="152" t="s">
        <v>1071</v>
      </c>
      <c r="D250" s="85"/>
      <c r="G250" s="85"/>
    </row>
    <row r="251" spans="2:7" ht="12.75" customHeight="1">
      <c r="B251" s="85"/>
      <c r="C251" s="152" t="s">
        <v>107</v>
      </c>
      <c r="D251" s="85"/>
      <c r="G251" s="85"/>
    </row>
    <row r="252" spans="2:7" ht="12.75" customHeight="1">
      <c r="B252" s="85"/>
      <c r="C252" s="152" t="s">
        <v>167</v>
      </c>
      <c r="D252" s="85"/>
      <c r="G252" s="85"/>
    </row>
    <row r="253" spans="2:7" ht="12.75" customHeight="1">
      <c r="B253" s="85"/>
      <c r="C253" s="152" t="s">
        <v>238</v>
      </c>
      <c r="G253" s="85"/>
    </row>
    <row r="254" spans="2:7" ht="12.75" customHeight="1">
      <c r="B254" s="85"/>
      <c r="C254" s="152" t="s">
        <v>253</v>
      </c>
      <c r="G254" s="85"/>
    </row>
    <row r="255" spans="2:7" ht="12.75" customHeight="1">
      <c r="B255" s="85"/>
      <c r="C255" s="152" t="s">
        <v>111</v>
      </c>
      <c r="G255" s="85"/>
    </row>
    <row r="256" spans="2:7" ht="12.75" customHeight="1">
      <c r="B256" s="85"/>
      <c r="C256" s="152" t="s">
        <v>311</v>
      </c>
      <c r="G256" s="85"/>
    </row>
    <row r="257" spans="2:7" ht="12.75" customHeight="1">
      <c r="B257" s="85"/>
      <c r="C257" s="152" t="s">
        <v>312</v>
      </c>
      <c r="G257" s="85"/>
    </row>
    <row r="258" spans="2:7" ht="12.75" customHeight="1">
      <c r="B258" s="85"/>
      <c r="C258" s="152" t="s">
        <v>112</v>
      </c>
      <c r="G258" s="85"/>
    </row>
    <row r="259" spans="2:7" ht="12.75" customHeight="1">
      <c r="B259" s="85"/>
      <c r="C259" s="152" t="s">
        <v>145</v>
      </c>
      <c r="D259" s="85"/>
      <c r="G259" s="85"/>
    </row>
    <row r="260" spans="2:7" ht="12.75" customHeight="1">
      <c r="B260" s="85"/>
      <c r="C260" s="152" t="s">
        <v>143</v>
      </c>
      <c r="D260" s="85"/>
      <c r="G260" s="85"/>
    </row>
    <row r="261" spans="2:7" ht="12.75" customHeight="1">
      <c r="B261" s="85"/>
      <c r="C261" s="152" t="s">
        <v>301</v>
      </c>
      <c r="D261" s="85"/>
      <c r="G261" s="85"/>
    </row>
    <row r="262" spans="2:7" ht="12.75" customHeight="1">
      <c r="B262" s="85"/>
      <c r="C262" s="152" t="s">
        <v>980</v>
      </c>
      <c r="D262" s="85"/>
      <c r="G262" s="85"/>
    </row>
    <row r="263" spans="2:7" ht="12.75" customHeight="1">
      <c r="B263" s="85"/>
      <c r="C263" s="152" t="s">
        <v>172</v>
      </c>
      <c r="D263" s="85"/>
      <c r="G263" s="85"/>
    </row>
    <row r="264" spans="2:7" ht="12.75" customHeight="1">
      <c r="B264" s="85"/>
      <c r="C264" s="152" t="s">
        <v>1001</v>
      </c>
      <c r="D264" s="85"/>
      <c r="G264" s="85"/>
    </row>
    <row r="265" spans="2:7" ht="12.75" customHeight="1">
      <c r="B265" s="153">
        <v>40422</v>
      </c>
      <c r="C265" s="152" t="s">
        <v>261</v>
      </c>
      <c r="D265" s="85"/>
      <c r="G265" s="85"/>
    </row>
    <row r="266" spans="2:7" ht="12.75" customHeight="1">
      <c r="B266" s="85"/>
      <c r="C266" s="151" t="s">
        <v>189</v>
      </c>
      <c r="G266" s="85"/>
    </row>
    <row r="267" spans="2:7" ht="12.75" customHeight="1">
      <c r="B267" s="85"/>
      <c r="C267" s="152" t="s">
        <v>302</v>
      </c>
      <c r="D267" s="85"/>
      <c r="G267" s="85"/>
    </row>
    <row r="268" spans="2:7" ht="12.75" customHeight="1">
      <c r="B268" s="85"/>
      <c r="C268" s="152" t="s">
        <v>264</v>
      </c>
      <c r="D268" s="85"/>
      <c r="G268" s="85"/>
    </row>
    <row r="269" spans="2:7" ht="12.75" customHeight="1">
      <c r="B269" s="85"/>
      <c r="C269" s="151" t="s">
        <v>113</v>
      </c>
      <c r="D269" s="85"/>
      <c r="G269" s="85"/>
    </row>
    <row r="270" spans="2:7" ht="12.75" customHeight="1">
      <c r="B270" s="85"/>
      <c r="C270" s="152" t="s">
        <v>1072</v>
      </c>
      <c r="G270" s="85"/>
    </row>
    <row r="271" spans="2:7" ht="12.75" customHeight="1">
      <c r="B271" s="85"/>
      <c r="C271" s="152" t="s">
        <v>1073</v>
      </c>
      <c r="D271" s="85"/>
      <c r="G271" s="85"/>
    </row>
    <row r="272" spans="2:7" ht="12.75" customHeight="1">
      <c r="B272" s="85"/>
      <c r="C272" s="152" t="s">
        <v>974</v>
      </c>
      <c r="D272" s="85"/>
      <c r="G272" s="85"/>
    </row>
    <row r="273" spans="2:7" ht="12.75" customHeight="1">
      <c r="B273" s="85"/>
      <c r="C273" s="151" t="s">
        <v>1074</v>
      </c>
      <c r="G273" s="85"/>
    </row>
    <row r="274" spans="2:7" ht="12.75" customHeight="1">
      <c r="B274" s="85"/>
      <c r="C274" s="151" t="s">
        <v>292</v>
      </c>
      <c r="G274" s="85"/>
    </row>
    <row r="275" spans="2:7" ht="12.75" customHeight="1">
      <c r="B275" s="85"/>
      <c r="C275" s="151" t="s">
        <v>173</v>
      </c>
      <c r="G275" s="85"/>
    </row>
    <row r="276" spans="2:7" ht="12.75" customHeight="1">
      <c r="B276" s="85"/>
      <c r="C276" s="151" t="s">
        <v>248</v>
      </c>
      <c r="G276" s="85"/>
    </row>
    <row r="277" spans="2:7" ht="12.75" customHeight="1">
      <c r="B277" s="85"/>
      <c r="C277" s="151" t="s">
        <v>1000</v>
      </c>
      <c r="D277" s="85"/>
      <c r="G277" s="85"/>
    </row>
    <row r="278" spans="2:7" ht="12.75" customHeight="1">
      <c r="B278" s="85"/>
      <c r="C278" s="152" t="s">
        <v>970</v>
      </c>
      <c r="D278" s="85"/>
      <c r="G278" s="85"/>
    </row>
    <row r="279" spans="2:7" ht="12.75" customHeight="1">
      <c r="B279" s="85"/>
      <c r="C279" s="151" t="s">
        <v>977</v>
      </c>
      <c r="D279" s="85"/>
      <c r="G279" s="85"/>
    </row>
    <row r="280" spans="2:7" ht="12.75" customHeight="1">
      <c r="B280" s="85"/>
      <c r="C280" s="152" t="s">
        <v>181</v>
      </c>
      <c r="D280" s="85"/>
      <c r="G280" s="85"/>
    </row>
    <row r="281" spans="2:7" ht="12.75" customHeight="1">
      <c r="B281" s="85"/>
      <c r="C281" s="151" t="s">
        <v>166</v>
      </c>
      <c r="G281" s="85"/>
    </row>
    <row r="282" spans="2:7" ht="12.75" customHeight="1">
      <c r="B282" s="85"/>
      <c r="C282" s="152" t="s">
        <v>263</v>
      </c>
      <c r="G282" s="85"/>
    </row>
    <row r="283" spans="2:7" ht="12.75" customHeight="1">
      <c r="B283" s="85"/>
      <c r="C283" s="151" t="s">
        <v>182</v>
      </c>
      <c r="G283" s="85"/>
    </row>
    <row r="284" spans="2:7" ht="12.75" customHeight="1">
      <c r="B284" s="85"/>
      <c r="C284" s="152" t="s">
        <v>161</v>
      </c>
      <c r="D284" s="85"/>
      <c r="G284" s="85"/>
    </row>
    <row r="285" spans="2:7" ht="12.75" customHeight="1">
      <c r="B285" s="85"/>
      <c r="C285" s="152" t="s">
        <v>129</v>
      </c>
      <c r="D285" s="85"/>
      <c r="G285" s="85"/>
    </row>
    <row r="286" spans="2:7" ht="12.75" customHeight="1">
      <c r="B286" s="85"/>
      <c r="C286" s="152" t="s">
        <v>239</v>
      </c>
      <c r="G286" s="85"/>
    </row>
    <row r="287" spans="2:7" ht="12.75" customHeight="1">
      <c r="B287" s="85"/>
      <c r="C287" s="152" t="s">
        <v>108</v>
      </c>
      <c r="D287" s="85"/>
      <c r="G287" s="85"/>
    </row>
    <row r="288" spans="2:7" ht="12.75" customHeight="1">
      <c r="B288" s="85"/>
      <c r="C288" s="152" t="s">
        <v>122</v>
      </c>
      <c r="D288" s="85"/>
      <c r="G288" s="85"/>
    </row>
    <row r="289" spans="2:7" ht="12.75" customHeight="1">
      <c r="B289" s="85"/>
      <c r="C289" s="152" t="s">
        <v>971</v>
      </c>
      <c r="D289" s="85"/>
      <c r="G289" s="85"/>
    </row>
    <row r="290" spans="2:7" ht="12.75" customHeight="1">
      <c r="B290" s="85"/>
      <c r="C290" s="151" t="s">
        <v>1075</v>
      </c>
      <c r="G290" s="85"/>
    </row>
    <row r="291" spans="2:7" ht="12.75" customHeight="1">
      <c r="B291" s="85"/>
      <c r="C291" s="152" t="s">
        <v>972</v>
      </c>
      <c r="D291" s="85"/>
      <c r="G291" s="85"/>
    </row>
    <row r="292" spans="2:7" ht="12.75" customHeight="1">
      <c r="B292" s="85"/>
      <c r="C292" s="152" t="s">
        <v>87</v>
      </c>
      <c r="D292" s="85"/>
      <c r="G292" s="85"/>
    </row>
    <row r="293" spans="2:7" ht="12.75" customHeight="1">
      <c r="B293" s="85"/>
      <c r="C293" s="152" t="s">
        <v>251</v>
      </c>
      <c r="D293" s="85"/>
      <c r="G293" s="85"/>
    </row>
    <row r="294" spans="2:7" ht="12.75" customHeight="1">
      <c r="B294" s="85"/>
      <c r="C294" s="151" t="s">
        <v>996</v>
      </c>
      <c r="D294" s="85"/>
      <c r="G294" s="85"/>
    </row>
    <row r="295" spans="2:7" ht="12.75" customHeight="1">
      <c r="B295" s="85"/>
      <c r="C295" s="152" t="s">
        <v>276</v>
      </c>
      <c r="D295" s="85"/>
      <c r="G295" s="85"/>
    </row>
    <row r="296" spans="2:7" ht="12.75" customHeight="1">
      <c r="B296" s="85"/>
      <c r="C296" s="152" t="s">
        <v>318</v>
      </c>
      <c r="D296" s="85"/>
      <c r="G296" s="85"/>
    </row>
    <row r="297" spans="2:7" ht="12.75" customHeight="1">
      <c r="B297" s="85"/>
      <c r="C297" s="152" t="s">
        <v>241</v>
      </c>
      <c r="D297" s="85"/>
      <c r="G297" s="85"/>
    </row>
    <row r="298" spans="2:7" ht="12.75" customHeight="1">
      <c r="B298" s="85"/>
      <c r="C298" s="151" t="s">
        <v>1076</v>
      </c>
      <c r="G298" s="85"/>
    </row>
    <row r="299" spans="2:7" ht="12.75" customHeight="1">
      <c r="B299" s="85"/>
      <c r="C299" s="151" t="s">
        <v>1076</v>
      </c>
      <c r="G299" s="85"/>
    </row>
    <row r="300" spans="2:7" ht="12.75" customHeight="1">
      <c r="B300" s="85"/>
      <c r="C300" s="151" t="s">
        <v>1077</v>
      </c>
      <c r="G300" s="85"/>
    </row>
    <row r="301" spans="2:7" ht="12.75" customHeight="1">
      <c r="B301" s="85"/>
      <c r="C301" s="152" t="s">
        <v>234</v>
      </c>
      <c r="D301" s="85"/>
      <c r="G301" s="85"/>
    </row>
    <row r="302" spans="2:7" ht="12.75" customHeight="1">
      <c r="B302" s="85"/>
      <c r="C302" s="151" t="s">
        <v>1078</v>
      </c>
      <c r="G302" s="85"/>
    </row>
    <row r="303" spans="2:7" ht="12.75" customHeight="1">
      <c r="B303" s="85"/>
      <c r="C303" s="152" t="s">
        <v>168</v>
      </c>
      <c r="D303" s="85"/>
      <c r="G303" s="85"/>
    </row>
    <row r="304" spans="2:7" ht="12.75" customHeight="1">
      <c r="B304" s="85"/>
      <c r="C304" s="152" t="s">
        <v>310</v>
      </c>
      <c r="G304" s="85"/>
    </row>
    <row r="305" spans="2:7" ht="12.75" customHeight="1">
      <c r="B305" s="85"/>
      <c r="C305" s="152" t="s">
        <v>316</v>
      </c>
      <c r="G305" s="85"/>
    </row>
    <row r="306" spans="2:7" ht="12.75" customHeight="1">
      <c r="B306" s="85"/>
      <c r="C306" s="152" t="s">
        <v>98</v>
      </c>
      <c r="G306" s="85"/>
    </row>
    <row r="307" spans="2:7" ht="12.75" customHeight="1">
      <c r="B307" s="85"/>
      <c r="C307" s="151" t="s">
        <v>990</v>
      </c>
      <c r="G307" s="85"/>
    </row>
    <row r="308" spans="2:7" ht="12.75" customHeight="1">
      <c r="B308" s="85"/>
      <c r="C308" s="152" t="s">
        <v>1021</v>
      </c>
      <c r="D308" s="85"/>
      <c r="G308" s="85"/>
    </row>
    <row r="309" spans="2:7" ht="12.75" customHeight="1">
      <c r="B309" s="85"/>
      <c r="C309" s="152" t="s">
        <v>1079</v>
      </c>
      <c r="D309" s="85"/>
      <c r="G309" s="85"/>
    </row>
    <row r="310" spans="2:7" ht="12.75" customHeight="1">
      <c r="B310" s="85"/>
      <c r="C310" s="151" t="s">
        <v>1080</v>
      </c>
      <c r="G310" s="85"/>
    </row>
    <row r="311" spans="2:7" ht="12.75" customHeight="1">
      <c r="B311" s="153">
        <v>40756</v>
      </c>
      <c r="C311" s="152" t="s">
        <v>126</v>
      </c>
      <c r="G311" s="85"/>
    </row>
    <row r="312" spans="2:7" ht="12.75" customHeight="1">
      <c r="B312" s="85"/>
      <c r="C312" s="152" t="s">
        <v>203</v>
      </c>
      <c r="D312" s="85"/>
      <c r="G312" s="85"/>
    </row>
    <row r="313" spans="2:7" ht="12.75" customHeight="1">
      <c r="B313" s="85"/>
      <c r="C313" s="151" t="s">
        <v>1081</v>
      </c>
      <c r="G313" s="85"/>
    </row>
    <row r="314" spans="2:7" ht="12.75" customHeight="1">
      <c r="B314" s="85"/>
      <c r="C314" s="152" t="s">
        <v>198</v>
      </c>
      <c r="D314" s="85"/>
      <c r="G314" s="85"/>
    </row>
    <row r="315" spans="2:7" ht="12.75" customHeight="1">
      <c r="B315" s="85"/>
      <c r="C315" s="151" t="s">
        <v>1082</v>
      </c>
      <c r="G315" s="85"/>
    </row>
    <row r="316" spans="2:7" ht="12.75" customHeight="1">
      <c r="B316" s="85"/>
      <c r="C316" s="151" t="s">
        <v>232</v>
      </c>
      <c r="G316" s="85"/>
    </row>
    <row r="317" spans="2:7" ht="12.75" customHeight="1">
      <c r="B317" s="85"/>
      <c r="C317" s="152" t="s">
        <v>1083</v>
      </c>
      <c r="D317" s="85"/>
      <c r="G317" s="85"/>
    </row>
    <row r="318" spans="2:7" ht="12.75" customHeight="1">
      <c r="B318" s="85"/>
      <c r="C318" s="152" t="s">
        <v>192</v>
      </c>
      <c r="D318" s="85"/>
      <c r="G318" s="85"/>
    </row>
    <row r="319" spans="2:7" ht="12.75" customHeight="1">
      <c r="B319" s="85"/>
      <c r="C319" s="152" t="s">
        <v>99</v>
      </c>
      <c r="D319" s="85"/>
      <c r="G319" s="85"/>
    </row>
    <row r="320" spans="2:7" ht="12.75" customHeight="1">
      <c r="B320" s="85"/>
      <c r="C320" s="151" t="s">
        <v>260</v>
      </c>
      <c r="G320" s="85"/>
    </row>
    <row r="321" spans="2:7" ht="12.75" customHeight="1">
      <c r="B321" s="85"/>
      <c r="C321" s="152" t="s">
        <v>976</v>
      </c>
      <c r="D321" s="85"/>
      <c r="G321" s="85"/>
    </row>
    <row r="322" spans="2:7" ht="12.75" customHeight="1">
      <c r="B322" s="85"/>
      <c r="C322" s="151" t="s">
        <v>154</v>
      </c>
      <c r="G322" s="85"/>
    </row>
    <row r="323" spans="2:7" ht="12.75" customHeight="1">
      <c r="B323" s="85"/>
      <c r="C323" s="152" t="s">
        <v>1084</v>
      </c>
      <c r="D323" s="85"/>
      <c r="G323" s="85"/>
    </row>
    <row r="324" spans="2:7" ht="12.75" customHeight="1">
      <c r="B324" s="85"/>
      <c r="C324" s="152" t="s">
        <v>1085</v>
      </c>
      <c r="D324" s="85"/>
      <c r="G324" s="85"/>
    </row>
    <row r="325" spans="2:7" ht="12.75" customHeight="1">
      <c r="B325" s="85"/>
      <c r="C325" s="152" t="s">
        <v>164</v>
      </c>
      <c r="D325" s="85"/>
      <c r="G325" s="85"/>
    </row>
    <row r="326" spans="2:7" ht="12.75" customHeight="1">
      <c r="B326" s="85"/>
      <c r="C326" s="151" t="s">
        <v>1086</v>
      </c>
      <c r="G326" s="85"/>
    </row>
    <row r="327" spans="2:7" ht="12.75" customHeight="1">
      <c r="B327" s="85"/>
      <c r="C327" s="151" t="s">
        <v>296</v>
      </c>
      <c r="G327" s="85"/>
    </row>
    <row r="328" spans="2:7" ht="12.75" customHeight="1">
      <c r="B328" s="85"/>
      <c r="C328" s="152" t="s">
        <v>86</v>
      </c>
      <c r="D328" s="85"/>
      <c r="G328" s="85"/>
    </row>
    <row r="329" spans="2:7" ht="12.75" customHeight="1">
      <c r="B329" s="85"/>
      <c r="C329" s="152" t="s">
        <v>114</v>
      </c>
      <c r="D329" s="85"/>
      <c r="G329" s="85"/>
    </row>
    <row r="330" spans="2:7" ht="12.75" customHeight="1">
      <c r="B330" s="85"/>
      <c r="C330" s="151" t="s">
        <v>282</v>
      </c>
      <c r="G330" s="85"/>
    </row>
    <row r="331" spans="2:7" ht="12.75" customHeight="1">
      <c r="B331" s="85"/>
      <c r="C331" s="151" t="s">
        <v>978</v>
      </c>
      <c r="G331" s="85"/>
    </row>
    <row r="332" spans="2:7" ht="12.75" customHeight="1">
      <c r="B332" s="153">
        <v>40513</v>
      </c>
      <c r="C332" s="152" t="s">
        <v>258</v>
      </c>
      <c r="D332" s="85"/>
      <c r="G332" s="85"/>
    </row>
    <row r="333" spans="2:7" ht="12.75" customHeight="1">
      <c r="B333" s="85"/>
      <c r="C333" s="152" t="s">
        <v>985</v>
      </c>
      <c r="D333" s="85"/>
      <c r="G333" s="85"/>
    </row>
    <row r="334" spans="2:7" ht="12.75" customHeight="1">
      <c r="B334" s="153">
        <v>41334</v>
      </c>
      <c r="C334" s="152" t="s">
        <v>256</v>
      </c>
      <c r="D334" s="85"/>
      <c r="G334" s="85"/>
    </row>
    <row r="335" spans="2:7" ht="12.75" customHeight="1">
      <c r="B335" s="85"/>
      <c r="C335" s="152" t="s">
        <v>123</v>
      </c>
      <c r="D335" s="85"/>
      <c r="G335" s="85"/>
    </row>
    <row r="336" spans="2:7" ht="12.75" customHeight="1">
      <c r="B336" s="85"/>
      <c r="C336" s="151" t="s">
        <v>293</v>
      </c>
      <c r="G336" s="85"/>
    </row>
    <row r="337" spans="2:7" ht="12.75" customHeight="1">
      <c r="B337" s="85"/>
      <c r="C337" s="152" t="s">
        <v>278</v>
      </c>
      <c r="D337" s="85"/>
      <c r="G337" s="85"/>
    </row>
    <row r="338" spans="2:7" ht="12.75" customHeight="1">
      <c r="B338" s="85"/>
      <c r="C338" s="152" t="s">
        <v>133</v>
      </c>
      <c r="D338" s="85"/>
      <c r="G338" s="85"/>
    </row>
    <row r="339" spans="2:7" ht="12.75" customHeight="1">
      <c r="B339" s="85" t="s">
        <v>1087</v>
      </c>
    </row>
    <row r="340" spans="2:7" ht="12.75" customHeight="1">
      <c r="B340" s="85" t="s">
        <v>1088</v>
      </c>
    </row>
  </sheetData>
  <hyperlinks>
    <hyperlink ref="B25" r:id="rId1" location="tabs-1" display="https://members.hardrock.com/myvisit-map - tabs-1"/>
    <hyperlink ref="B26" r:id="rId2" location="tabs-2" display="https://members.hardrock.com/myvisit-map - tabs-2"/>
    <hyperlink ref="B27" r:id="rId3" location="tabs-3" display="https://members.hardrock.com/myvisit-map - tabs-3"/>
    <hyperlink ref="B28" r:id="rId4" location="tabs-4" display="https://members.hardrock.com/myvisit-map - tabs-4"/>
    <hyperlink ref="C36" r:id="rId5" display="http://www.hardrock.com/cafes/almaty/"/>
    <hyperlink ref="C38" r:id="rId6" display="http://www.hardrock.com/cafes/amsterdam/"/>
    <hyperlink ref="C39" r:id="rId7" display="http://www.hardrock.com/cafes/anchorage/"/>
    <hyperlink ref="C40" r:id="rId8" display="http://www.hardrock.com/cafes/angkor/"/>
    <hyperlink ref="C43" r:id="rId9" display="http://www.hardrock.com/cafes/aruba/"/>
    <hyperlink ref="C44" r:id="rId10" display="http://www.hardrock.com/locations.aspx"/>
    <hyperlink ref="C46" r:id="rId11" display="http://www.hardrock.com/cafes/asuncion/"/>
    <hyperlink ref="C49" r:id="rId12" display="http://www.hardrock.com/cafes/atlanta/"/>
    <hyperlink ref="C50" r:id="rId13" display="http://www.hardrock.com/cafes/atlantic-city/"/>
    <hyperlink ref="C52" r:id="rId14" display="http://www.hardrock.com/cafes/bahrain/"/>
    <hyperlink ref="C53" r:id="rId15" display="http://www.hardrock.com/cafes/bali/"/>
    <hyperlink ref="C54" r:id="rId16" display="http://bali.hardrockhotels.net/"/>
    <hyperlink ref="C55" r:id="rId17" display="http://www.hardrockhotels.net/bali/"/>
    <hyperlink ref="C56" r:id="rId18" display="http://www.hardrock.com/cafes/baltimore/"/>
    <hyperlink ref="C58" r:id="rId19" display="http://www.hardrock.com/cafes/bangkok/"/>
    <hyperlink ref="C59" r:id="rId20" display="http://www.hardrock.com/cafes/barcelona/"/>
    <hyperlink ref="C64" r:id="rId21" display="http://www.hardrock.com/cafes/bengaluru/"/>
    <hyperlink ref="C65" r:id="rId22" display="http://www.hardrock.com/cafes/berlin/"/>
    <hyperlink ref="C67" r:id="rId23" display="http://www.hardrock.com/cafes/biloxi/"/>
    <hyperlink ref="C68" r:id="rId24" display="http://www.hardrockbiloxi.com/"/>
    <hyperlink ref="C69" r:id="rId25" display="http://www.hardrockbiloxi.com/"/>
    <hyperlink ref="C71" r:id="rId26" display="http://www.hardrock.com/cafes/bogota/"/>
    <hyperlink ref="C72" r:id="rId27" display="http://www.hardrock.com/cafes/boston/"/>
    <hyperlink ref="C75" r:id="rId28" display="http://www.hardrock.com/cafes/brussels/"/>
    <hyperlink ref="C76" r:id="rId29" display="http://www.hardrock.com/cafes/bucharest/"/>
    <hyperlink ref="C77" r:id="rId30" display="http://www.hardrock.com/cafes/budapest/"/>
    <hyperlink ref="C78" r:id="rId31" display="http://www.hardrock.com/cafes/buenos-aires/"/>
    <hyperlink ref="C79" r:id="rId32" display="http://www.hardrock.com/cafes/buenos-aires-aeroparque/"/>
    <hyperlink ref="C87" r:id="rId33" display="http://www.hrhcancun.com/"/>
    <hyperlink ref="C90" r:id="rId34" display="http://www.hardrock.com/cafes/caracas/"/>
    <hyperlink ref="C92" r:id="rId35" display="http://www.hardrock.com/cafes/cartagena/"/>
    <hyperlink ref="C94" r:id="rId36" display="http://www.hardrock.com/cafes/cayman-islands/"/>
    <hyperlink ref="C95" r:id="rId37" display="http://www.hardrock.com/locations/cafes3/cafe.aspx?LocationID=177&amp;MIBEnumID=3"/>
    <hyperlink ref="C96" r:id="rId38" display="http://www.hardrock.com/cafes/chennai/"/>
    <hyperlink ref="C97" r:id="rId39" display="http://www.hardrock.com/cafes/chicago/"/>
    <hyperlink ref="C98" r:id="rId40" display="http://www.hardrockhotelchicago.com/"/>
    <hyperlink ref="C99" r:id="rId41" display="http://www.hardrockhotelchicago.com/"/>
    <hyperlink ref="C101" r:id="rId42" display="http://www.hardrock.com/cafes/cleveland/"/>
    <hyperlink ref="C102" r:id="rId43" display="http://www.hardrock.com/cafes/cologne/"/>
    <hyperlink ref="C103" r:id="rId44" display="http://www.hardrock.com/cafes/copenhagen/"/>
    <hyperlink ref="C106" r:id="rId45" display="http://www.hardrock.com/cafes/cozumel/"/>
    <hyperlink ref="C109" r:id="rId46" display="http://www.hardrock.com/cafes/dallas/"/>
    <hyperlink ref="C111" r:id="rId47" display="http://www.hardrock.com/cafes/denver/"/>
    <hyperlink ref="C113" r:id="rId48" display="http://www.hardrock.com/cafes/detroit/"/>
    <hyperlink ref="C114" r:id="rId49" display="http://www.hardrock.com/cafes/dubai/"/>
    <hyperlink ref="C116" r:id="rId50" display="http://www.hardrock.com/cafes/dublin/"/>
    <hyperlink ref="C117" r:id="rId51" display="http://www.hardrock.com/cafes/edinburgh/"/>
    <hyperlink ref="C119" r:id="rId52" display="http://www.hardrock.com/cafes/fiji/"/>
    <hyperlink ref="C120" r:id="rId53" display="http://www.hardrock.com/cafes/florence/"/>
    <hyperlink ref="C121" r:id="rId54" display="http://www.hardrock.com/cafes/four-winds/"/>
    <hyperlink ref="C122" r:id="rId55" display="http://www.hardrock.com/cafes/foxwoods/"/>
    <hyperlink ref="C124" r:id="rId56" display="http://www.hardrock.com/cafes/fukuoka/"/>
    <hyperlink ref="C126" r:id="rId57" display="http://www.hardrock.com/cafes/gdansk/"/>
    <hyperlink ref="C127" r:id="rId58" display="http://www.hardrock.com/cafes/glasgow/"/>
    <hyperlink ref="C129" r:id="rId59" display="http://www.hardrock.com/cafes/gothenburg/"/>
    <hyperlink ref="C132" r:id="rId60" display="http://www.hardrock.com/cafes/guam/"/>
    <hyperlink ref="C134" r:id="rId61" display="http://www.hardrock.com/cafes/guatemala-city/"/>
    <hyperlink ref="C135" r:id="rId62" display="http://www.hardrock.com/cafes/gurgaon/"/>
    <hyperlink ref="C136" r:id="rId63" display="http://www.hardrock.com/cafes/hamburg/"/>
    <hyperlink ref="C137" r:id="rId64" display="https://rockshop.hardrock.com/"/>
    <hyperlink ref="C139" r:id="rId65" display="http://www.hardrock.com/cafes/helsinki/"/>
    <hyperlink ref="C140" r:id="rId66" display="http://www.hardrock.com/cafes/ho-chi-minh-city/"/>
    <hyperlink ref="C141" r:id="rId67" display="http://www.hardrock.com/cafes/hollywood-at-universal-citywalk/"/>
    <hyperlink ref="C142" r:id="rId68" display="http://www.hardrock.com/cafes/hollywood-fl/"/>
    <hyperlink ref="C143" r:id="rId69" display="http://www.seminolehardrockhollywood.com/"/>
    <hyperlink ref="C144" r:id="rId70" display="http://www.seminolehardrockhollywood.com/"/>
    <hyperlink ref="C145" r:id="rId71" display="http://www.hardrock.com/cafes/hollywood-on-hollywood-blvd/"/>
    <hyperlink ref="C149" r:id="rId72" display="http://www.hardrock.com/cafes/hong-kong-lkf/"/>
    <hyperlink ref="C150" r:id="rId73" display="http://www.hardrock.com/cafes/hong-kong-the-peak-rock-shop/"/>
    <hyperlink ref="C151" r:id="rId74" display="http://www.hardrock.com/cafes/honolulu/"/>
    <hyperlink ref="C153" r:id="rId75" display="http://www.hardrock.com/cafes/houston/"/>
    <hyperlink ref="C154" r:id="rId76" display="http://www.hardrock.com/cafes/hurghada/"/>
    <hyperlink ref="C155" r:id="rId77" display="http://www.hardrock.com/cafes/hyderabad/"/>
    <hyperlink ref="C157" r:id="rId78" display="http://www.hardrock.com/cafes/ibiza/"/>
    <hyperlink ref="C159" r:id="rId79" display="http://www.hrhibiza.com/"/>
    <hyperlink ref="C160" r:id="rId80" display="http://www.hrhibiza.com/"/>
    <hyperlink ref="C161" r:id="rId81" display="http://www.hardrock.com/cafes/indianapolis/"/>
    <hyperlink ref="C162" r:id="rId82" display="http://www.hardrock.com/cafes/istanbul/"/>
    <hyperlink ref="C163" r:id="rId83" display="http://www.hardrock.com/cafes/jakarta/"/>
    <hyperlink ref="C165" r:id="rId84" display="http://www.hardrock.com/cafes/johannesburg/"/>
    <hyperlink ref="C167" r:id="rId85" display="http://www.hardrock.com/cafes/key-west/"/>
    <hyperlink ref="C170" r:id="rId86" display="http://www.hardrock.com/cafes/kota-kinabalu/"/>
    <hyperlink ref="C171" r:id="rId87" display="http://www.hardrock.com/cafes/krakow/"/>
    <hyperlink ref="C172" r:id="rId88" display="http://www.hardrock.com/cafes/kuala-lumpur/"/>
    <hyperlink ref="C175" r:id="rId89" display="http://www.hardrock.com/cafes/lake-tahoe/"/>
    <hyperlink ref="C177" r:id="rId90" display="http://www.hardrock.com/cafes/las-vegas/"/>
    <hyperlink ref="C178" r:id="rId91" display="http://www.hardrock.com/cafes/las-vegas-at-hard-rock-hotel/"/>
    <hyperlink ref="C179" r:id="rId92" display="http://www.hardrockhotel.com/"/>
    <hyperlink ref="C181" r:id="rId93" display="http://www.hardrock.com/cafes/lima/"/>
    <hyperlink ref="C183" r:id="rId94" display="http://www.hardrock.com/cafes/lisbon/"/>
    <hyperlink ref="C184" r:id="rId95" display="http://www.hardrock.com/cafes/london/"/>
    <hyperlink ref="C186" r:id="rId96" display="http://www.hardrock.com/cafes/louisville/"/>
    <hyperlink ref="C187" r:id="rId97" display="http://www.hardrock.com/cafes/macau/"/>
    <hyperlink ref="C188" r:id="rId98" display="http://www.hardrockhotelmacau.com/"/>
    <hyperlink ref="C189" r:id="rId99" display="http://www.hardrockhotelmacau.com/"/>
    <hyperlink ref="C190" r:id="rId100" display="http://www.hardrock.com/cafes/madrid/"/>
    <hyperlink ref="C191" r:id="rId101" display="http://www.hardrock.com/cafes/makati/"/>
    <hyperlink ref="C192" r:id="rId102" display="http://www.hardrock.com/cafes/mall-of-america/"/>
    <hyperlink ref="C193" r:id="rId103" display="http://www.hardrock.com/cafes/mallorca/"/>
    <hyperlink ref="C195" r:id="rId104" display="http://www.hardrock.com/cafes/malta/"/>
    <hyperlink ref="C196" r:id="rId105" display="http://www.hardrock.com/locations.aspx"/>
    <hyperlink ref="C197" r:id="rId106" display="http://www.hardrock.com/cafes/malta-bar-%28valletta%29/"/>
    <hyperlink ref="C198" r:id="rId107" display="http://www.hardrock.com/cafes/manchester/"/>
    <hyperlink ref="C199" r:id="rId108" display="http://www.hardrock.com/cafes/marbella/"/>
    <hyperlink ref="C200" r:id="rId109" display="http://www.hardrock.com/cafes/margarita/"/>
    <hyperlink ref="C201" r:id="rId110" display="http://www.hardrock.com/cafes/marseille/"/>
    <hyperlink ref="C202" r:id="rId111" display="http://www.hardrock.com/cafes/maui/"/>
    <hyperlink ref="C203" r:id="rId112" display="http://www.hardrock.com/cafes/medellin/"/>
    <hyperlink ref="C204" r:id="rId113" display="http://www.hardrock.com/cafes/melaka/"/>
    <hyperlink ref="C206" r:id="rId114" display="http://www.hardrock.com/cafes/memphis/"/>
    <hyperlink ref="C209" r:id="rId115" display="http://www.hardrock.com/cafes/miami/"/>
    <hyperlink ref="C212" r:id="rId116" display="http://www.hardrock.com/cafes/moscow/"/>
    <hyperlink ref="C213" r:id="rId117" display="http://www.hardrock.com/cafes/mumbai-andheri/"/>
    <hyperlink ref="C214" r:id="rId118" display="http://www.hardrock.com/cafes/mumbai-worli/"/>
    <hyperlink ref="C215" r:id="rId119" display="http://www.hardrock.com/cafes/munich/"/>
    <hyperlink ref="C217" r:id="rId120" display="http://www.hardrock.com/cafes/myrtle-beach/"/>
    <hyperlink ref="C218" r:id="rId121" display="http://www.hardrock.com/cafes/nabq/"/>
    <hyperlink ref="C221" r:id="rId122" display="http://www.hardrock.com/cafes/nashville/"/>
    <hyperlink ref="C222" r:id="rId123" display="http://www.hardrock.com/cafes/nassau/"/>
    <hyperlink ref="C223" r:id="rId124" display="http://www.hardrock.com-/"/>
    <hyperlink ref="C224" r:id="rId125" display="http://www.hardrock.com/cafes/new-delhi/"/>
    <hyperlink ref="C225" r:id="rId126" display="http://www.hardrock.com/cafes/new-orleans/"/>
    <hyperlink ref="C227" r:id="rId127" display="http://www.hardrock.com/cafes/new-york/"/>
    <hyperlink ref="C230" r:id="rId128" display="http://www.hardrock.com/cafes/niagara-falls-canada/"/>
    <hyperlink ref="C231" r:id="rId129" display="http://www.hardrock.com/cafes/niagara-falls-usa/"/>
    <hyperlink ref="C232" r:id="rId130" display="http://www.hardrock.com/cafes/nice/"/>
    <hyperlink ref="C234" r:id="rId131" display="http://www.hardrock.com/cafes/northfield-park/"/>
    <hyperlink ref="C238" r:id="rId132" display="http://www.hardrock.com/cafes/orlando/"/>
    <hyperlink ref="C239" r:id="rId133" display="http://www.hardrockhotelorlando.com/"/>
    <hyperlink ref="C240" r:id="rId134" display="http://www.hardrockhotelorlando.com/"/>
    <hyperlink ref="C241" r:id="rId135" display="http://www.hardrock.com/live/locations/orlando/"/>
    <hyperlink ref="C243" r:id="rId136" display="http://www.hardrock.com/cafes/osaka/"/>
    <hyperlink ref="C244" r:id="rId137" display="http://www.hardrock.com/cafes/osaka-universal/"/>
    <hyperlink ref="C245" r:id="rId138" display="http://www.hardrock.com/cafes/oslo/"/>
    <hyperlink ref="C247" r:id="rId139" display="http://www.hrhpalmsprings.com/"/>
    <hyperlink ref="C248" r:id="rId140" display="http://www.hrhpalmsprings.com/"/>
    <hyperlink ref="C249" r:id="rId141" display="http://www.hardrock.com/locations/cafes3/cafe.aspx?LocationID=399&amp;MIBEnumID=3"/>
    <hyperlink ref="C250" r:id="rId142" display="http://www.hrhpanamamegapolis.com/"/>
    <hyperlink ref="C251" r:id="rId143" display="http://www.hrhpanamamegapolis.com/"/>
    <hyperlink ref="C252" r:id="rId144" display="http://www.hardrock.com/cafes/paris/"/>
    <hyperlink ref="C253" r:id="rId145" display="http://www.hardrock.com/cafes/pattaya/"/>
    <hyperlink ref="C254" r:id="rId146" display="http://www.hardrockhotels.net/pattaya/"/>
    <hyperlink ref="C255" r:id="rId147" display="http://www.hardrockhotels.net/pattaya/"/>
    <hyperlink ref="C256" r:id="rId148" display="http://www.hardrock.com/locations/cafes3/cafe.aspx?LocationID=202&amp;MIBEnumID=3"/>
    <hyperlink ref="C257" r:id="rId149" display="http://www.hardrockhotels.net/penang/"/>
    <hyperlink ref="C258" r:id="rId150" display="http://www.hardrockhotels.net/penang/"/>
    <hyperlink ref="C259" r:id="rId151" display="http://www.hardrock.com/cafes/philadelphia/"/>
    <hyperlink ref="C260" r:id="rId152" display="http://www.hardrock.com/cafes/phoenix/"/>
    <hyperlink ref="C261" r:id="rId153" display="http://www.hardrock.com/cafes/phuket/"/>
    <hyperlink ref="C262" r:id="rId154" display="http://www.hardrock.com/cafes/pigeon-forge/"/>
    <hyperlink ref="C263" r:id="rId155" display="http://www.hardrock.com/cafes/pittsburgh/"/>
    <hyperlink ref="C264" r:id="rId156" display="http://www.hardrock.com/cafes/podgorica/"/>
    <hyperlink ref="C265" r:id="rId157" display="http://www.hardrock.com/cafes/prague/"/>
    <hyperlink ref="C267" r:id="rId158" display="http://www.hardrock.com/cafes/pune/"/>
    <hyperlink ref="C268" r:id="rId159" display="http://www.hardrock.com/cafes/punta-cana/"/>
    <hyperlink ref="C270" r:id="rId160" display="http://www.hardrock.com/locations.aspx"/>
    <hyperlink ref="C271" r:id="rId161" display="http://www.hardrockhotelpuntacana.com/"/>
    <hyperlink ref="C272" r:id="rId162" display="http://www.hardrockhotelpuntacana.com/"/>
    <hyperlink ref="C278" r:id="rId163" display="http://www.hrhrivieramaya.com/"/>
    <hyperlink ref="C280" r:id="rId164" display="http://www.hardrock.com/cafes/rome/"/>
    <hyperlink ref="C282" r:id="rId165" display="http://www.hardrock.com/cafes/saipan/"/>
    <hyperlink ref="C284" r:id="rId166" display="http://www.hardrock.com/cafes/san-antonio/"/>
    <hyperlink ref="C285" r:id="rId167" display="http://www.hardrock.com/cafes/san-diego/"/>
    <hyperlink ref="C286" r:id="rId168" display="http://www.hardrockhotelsd.com/"/>
    <hyperlink ref="C287" r:id="rId169" display="http://www.hardrockhotelsd.com/?chebs=HRI_microsite"/>
    <hyperlink ref="C288" r:id="rId170" display="http://www.hardrock.com/cafes/san-francisco/"/>
    <hyperlink ref="C289" r:id="rId171" display="http://www.hardrock.com/cafes/san-jose/"/>
    <hyperlink ref="C291" r:id="rId172" display="http://www.hardrock.com/cafes/santa-cruz/"/>
    <hyperlink ref="C292" r:id="rId173" display="http://www.hardrock.com/cafes/santiago/"/>
    <hyperlink ref="C293" r:id="rId174" display="http://www.hardrock.com/cafes/santo-domingo/"/>
    <hyperlink ref="C295" r:id="rId175" display="http://www.hardrock.com/cafes/seattle/"/>
    <hyperlink ref="C296" r:id="rId176" display="http://www.hardrock.com/cafes/sentosa/"/>
    <hyperlink ref="C297" r:id="rId177" display="http://www.hardrock.com/cafes/seoul/"/>
    <hyperlink ref="C301" r:id="rId178" display="http://www.hardrock.com/cafes/sharm-el-sheikh/"/>
    <hyperlink ref="C303" r:id="rId179" display="http://www.hardrock.com/cafes/singapore/"/>
    <hyperlink ref="C304" r:id="rId180" display="http://www.hardrock.com/cafes/singapore-airport/"/>
    <hyperlink ref="C305" r:id="rId181" display="http://www.hardrockhotelsingapore.com/"/>
    <hyperlink ref="C306" r:id="rId182" display="https://www.hardrock.com/locations.aspx"/>
    <hyperlink ref="C308" r:id="rId183" display="http://www.hardrock.com/cafes/st-louis/"/>
    <hyperlink ref="C309" r:id="rId184" display="http://www.hardrock.com/cafes/st-maarten/"/>
    <hyperlink ref="C311" r:id="rId185" display="http://www.hardrock.com/cafes/stockholm/"/>
    <hyperlink ref="C312" r:id="rId186" display="http://www.hardrock.com/cafes/surfers-paradise/"/>
    <hyperlink ref="C314" r:id="rId187" display="http://www.hardrock.com/cafes/sydney/"/>
    <hyperlink ref="C317" r:id="rId188" display="http://www.hardrock.com/cafes/tampa/"/>
    <hyperlink ref="C318" r:id="rId189" display="http://www.hardrockhotelcasinotampa.com/"/>
    <hyperlink ref="C319" r:id="rId190" display="http://www.hardrockhotelcasinotampa.com/"/>
    <hyperlink ref="C321" r:id="rId191" display="http://www.hardrock.com/cafes/tenerife/"/>
    <hyperlink ref="C323" r:id="rId192" display="http://www.hardrock.com/cafes/tokyo-roppongi/"/>
    <hyperlink ref="C324" r:id="rId193" display="http://www.hardrock.com/cafes/tokyo-uyeno-eki/"/>
    <hyperlink ref="C325" r:id="rId194" display="http://www.hardrock.com/cafes/toronto/"/>
    <hyperlink ref="C328" r:id="rId195" display="http://www.hrhvallarta.com/"/>
    <hyperlink ref="C329" r:id="rId196" display="http://www.hardrockhotels.com/vallarta.aspx"/>
    <hyperlink ref="C332" r:id="rId197" display="http://www.hardrock.com/cafes/venice/"/>
    <hyperlink ref="C333" r:id="rId198" display="http://www.hardrock.com/cafes/vienna/"/>
    <hyperlink ref="C334" r:id="rId199" display="http://www.hardrock.com/cafes/warsaw/"/>
    <hyperlink ref="C335" r:id="rId200" display="http://www.hardrock.com/cafes/washington-dc/"/>
    <hyperlink ref="C337" r:id="rId201" display="http://www.hardrock.com/cafes/yankee-stadium/"/>
    <hyperlink ref="C338" r:id="rId202" display="http://www.hardrock.com/cafes/yokohama/"/>
  </hyperlinks>
  <pageMargins left="0.7" right="0.7" top="0.78740157499999996" bottom="0.78740157499999996" header="0.3" footer="0.3"/>
  <drawing r:id="rId203"/>
  <legacyDrawing r:id="rId204"/>
  <controls>
    <control shapeId="3096" r:id="rId205" name="Control 24"/>
    <control shapeId="3097" r:id="rId206" name="Control 25"/>
    <control shapeId="3835" r:id="rId207" name="Control 763"/>
  </controls>
</worksheet>
</file>

<file path=xl/worksheets/sheet5.xml><?xml version="1.0" encoding="utf-8"?>
<worksheet xmlns="http://schemas.openxmlformats.org/spreadsheetml/2006/main" xmlns:r="http://schemas.openxmlformats.org/officeDocument/2006/relationships">
  <sheetPr codeName="Tabelle2"/>
  <dimension ref="A1:G214"/>
  <sheetViews>
    <sheetView workbookViewId="0">
      <selection sqref="A1:XFD1048576"/>
    </sheetView>
  </sheetViews>
  <sheetFormatPr baseColWidth="10" defaultRowHeight="12.75" customHeight="1"/>
  <cols>
    <col min="1" max="1" width="10.140625" bestFit="1" customWidth="1"/>
    <col min="2" max="2" width="23.140625" bestFit="1" customWidth="1"/>
    <col min="3" max="3" width="34.42578125" bestFit="1" customWidth="1"/>
  </cols>
  <sheetData>
    <row r="1" spans="1:2" ht="12.75" customHeight="1">
      <c r="A1" s="146">
        <v>42086</v>
      </c>
    </row>
    <row r="2" spans="1:2" ht="12.75" customHeight="1">
      <c r="B2" s="148"/>
    </row>
    <row r="3" spans="1:2" ht="12.75" customHeight="1">
      <c r="B3" s="148"/>
    </row>
    <row r="4" spans="1:2" ht="12.75" customHeight="1">
      <c r="B4" s="148"/>
    </row>
    <row r="5" spans="1:2" ht="12.75" customHeight="1">
      <c r="B5" s="148"/>
    </row>
    <row r="6" spans="1:2" ht="12.75" customHeight="1">
      <c r="B6" s="148"/>
    </row>
    <row r="7" spans="1:2" ht="12.75" customHeight="1">
      <c r="B7" s="148"/>
    </row>
    <row r="8" spans="1:2" ht="12.75" customHeight="1">
      <c r="B8" s="148"/>
    </row>
    <row r="9" spans="1:2" ht="12.75" customHeight="1">
      <c r="B9" s="148"/>
    </row>
    <row r="10" spans="1:2" ht="12.75" customHeight="1">
      <c r="B10" s="148"/>
    </row>
    <row r="11" spans="1:2" ht="12.75" customHeight="1">
      <c r="B11" s="148"/>
    </row>
    <row r="12" spans="1:2" ht="12.75" customHeight="1">
      <c r="B12" s="148"/>
    </row>
    <row r="13" spans="1:2" ht="12.75" customHeight="1">
      <c r="B13" s="148"/>
    </row>
    <row r="14" spans="1:2" ht="12.75" customHeight="1">
      <c r="B14" s="148"/>
    </row>
    <row r="15" spans="1:2" ht="12.75" customHeight="1">
      <c r="B15" s="148"/>
    </row>
    <row r="16" spans="1:2" ht="12.75" customHeight="1">
      <c r="B16" s="148"/>
    </row>
    <row r="17" spans="2:2" ht="12.75" customHeight="1">
      <c r="B17" s="148"/>
    </row>
    <row r="18" spans="2:2" ht="12.75" customHeight="1">
      <c r="B18" s="148"/>
    </row>
    <row r="19" spans="2:2" ht="12.75" customHeight="1">
      <c r="B19" s="85" t="s">
        <v>1022</v>
      </c>
    </row>
    <row r="20" spans="2:2" ht="12.75" customHeight="1">
      <c r="B20" s="85" t="s">
        <v>1023</v>
      </c>
    </row>
    <row r="21" spans="2:2" ht="12.75" customHeight="1">
      <c r="B21" s="85" t="s">
        <v>1024</v>
      </c>
    </row>
    <row r="22" spans="2:2" ht="12.75" customHeight="1">
      <c r="B22" s="85" t="s">
        <v>1025</v>
      </c>
    </row>
    <row r="23" spans="2:2" ht="12.75" customHeight="1">
      <c r="B23" s="85" t="s">
        <v>1026</v>
      </c>
    </row>
    <row r="24" spans="2:2" ht="12.75" customHeight="1">
      <c r="B24" s="149"/>
    </row>
    <row r="25" spans="2:2" ht="12.75" customHeight="1">
      <c r="B25" s="150" t="s">
        <v>1027</v>
      </c>
    </row>
    <row r="26" spans="2:2" ht="12.75" customHeight="1">
      <c r="B26" s="150" t="s">
        <v>1028</v>
      </c>
    </row>
    <row r="27" spans="2:2" ht="12.75" customHeight="1">
      <c r="B27" s="150" t="s">
        <v>1029</v>
      </c>
    </row>
    <row r="28" spans="2:2" ht="12.75" customHeight="1">
      <c r="B28" s="150" t="s">
        <v>1025</v>
      </c>
    </row>
    <row r="29" spans="2:2" ht="12.75" customHeight="1">
      <c r="B29" s="85"/>
    </row>
    <row r="30" spans="2:2" ht="12.75" customHeight="1">
      <c r="B30" s="85" t="s">
        <v>1022</v>
      </c>
    </row>
    <row r="31" spans="2:2" ht="12.75" customHeight="1">
      <c r="B31" s="85"/>
    </row>
    <row r="32" spans="2:2" ht="12.75" customHeight="1">
      <c r="B32" s="85" t="s">
        <v>1030</v>
      </c>
    </row>
    <row r="33" spans="2:7" ht="12.75" customHeight="1">
      <c r="B33" s="85"/>
    </row>
    <row r="34" spans="2:7" ht="12.75" customHeight="1">
      <c r="B34" s="85"/>
      <c r="C34" s="152" t="s">
        <v>988</v>
      </c>
      <c r="D34" s="85"/>
      <c r="G34" s="85"/>
    </row>
    <row r="35" spans="2:7" ht="12.75" customHeight="1">
      <c r="B35" s="153">
        <v>41122</v>
      </c>
      <c r="C35" s="152" t="s">
        <v>149</v>
      </c>
      <c r="D35" s="85"/>
      <c r="G35" s="85"/>
    </row>
    <row r="36" spans="2:7" ht="12.75" customHeight="1">
      <c r="B36" s="85"/>
      <c r="C36" s="152" t="s">
        <v>957</v>
      </c>
      <c r="D36" s="85"/>
      <c r="G36" s="85"/>
    </row>
    <row r="37" spans="2:7" ht="12.75" customHeight="1">
      <c r="B37" s="85"/>
      <c r="C37" s="152" t="s">
        <v>982</v>
      </c>
      <c r="D37" s="85"/>
      <c r="G37" s="85"/>
    </row>
    <row r="38" spans="2:7" ht="12.75" customHeight="1">
      <c r="B38" s="85"/>
      <c r="C38" s="152" t="s">
        <v>274</v>
      </c>
      <c r="D38" s="85"/>
      <c r="G38" s="85"/>
    </row>
    <row r="39" spans="2:7" ht="12.75" customHeight="1">
      <c r="B39" s="85"/>
      <c r="C39" s="152" t="s">
        <v>93</v>
      </c>
      <c r="D39" s="85"/>
      <c r="G39" s="85"/>
    </row>
    <row r="40" spans="2:7" ht="12.75" customHeight="1">
      <c r="B40" s="85"/>
      <c r="C40" s="152" t="s">
        <v>992</v>
      </c>
      <c r="D40" s="85"/>
      <c r="G40" s="85"/>
    </row>
    <row r="41" spans="2:7" ht="12.75" customHeight="1">
      <c r="B41" s="85"/>
      <c r="C41" s="152" t="s">
        <v>130</v>
      </c>
      <c r="D41" s="85"/>
      <c r="G41" s="85"/>
    </row>
    <row r="42" spans="2:7" ht="12.75" customHeight="1">
      <c r="B42" s="85"/>
      <c r="C42" s="152" t="s">
        <v>139</v>
      </c>
      <c r="D42" s="85"/>
      <c r="G42" s="85"/>
    </row>
    <row r="43" spans="2:7" ht="12.75" customHeight="1">
      <c r="B43" s="85"/>
      <c r="C43" s="152" t="s">
        <v>257</v>
      </c>
      <c r="D43" s="85"/>
      <c r="G43" s="85"/>
    </row>
    <row r="44" spans="2:7" ht="12.75" customHeight="1">
      <c r="B44" s="85"/>
      <c r="C44" s="152" t="s">
        <v>217</v>
      </c>
      <c r="D44" s="85"/>
      <c r="G44" s="85"/>
    </row>
    <row r="45" spans="2:7" ht="12.75" customHeight="1">
      <c r="B45" s="85"/>
      <c r="C45" s="152" t="s">
        <v>141</v>
      </c>
      <c r="D45" s="85"/>
      <c r="G45" s="85"/>
    </row>
    <row r="46" spans="2:7" ht="12.75" customHeight="1">
      <c r="B46" s="85"/>
      <c r="C46" s="152" t="s">
        <v>170</v>
      </c>
      <c r="D46" s="85"/>
      <c r="G46" s="85"/>
    </row>
    <row r="47" spans="2:7" ht="12.75" customHeight="1">
      <c r="B47" s="85"/>
      <c r="C47" s="152" t="s">
        <v>187</v>
      </c>
      <c r="D47" s="85"/>
      <c r="G47" s="85"/>
    </row>
    <row r="48" spans="2:7" ht="12.75" customHeight="1">
      <c r="B48" s="85"/>
      <c r="C48" s="152" t="s">
        <v>290</v>
      </c>
      <c r="D48" s="85"/>
      <c r="G48" s="85"/>
    </row>
    <row r="49" spans="2:7" ht="12.75" customHeight="1">
      <c r="B49" s="153">
        <v>40330</v>
      </c>
      <c r="C49" s="152" t="s">
        <v>159</v>
      </c>
      <c r="D49" s="85"/>
      <c r="G49" s="85"/>
    </row>
    <row r="50" spans="2:7" ht="12.75" customHeight="1">
      <c r="B50" s="85"/>
      <c r="C50" s="152" t="s">
        <v>210</v>
      </c>
      <c r="D50" s="85"/>
      <c r="G50" s="85"/>
    </row>
    <row r="51" spans="2:7" ht="12.75" customHeight="1">
      <c r="B51" s="85"/>
      <c r="C51" s="152" t="s">
        <v>249</v>
      </c>
      <c r="D51" s="85"/>
      <c r="G51" s="85"/>
    </row>
    <row r="52" spans="2:7" ht="12.75" customHeight="1">
      <c r="B52" s="85"/>
      <c r="C52" s="152" t="s">
        <v>1035</v>
      </c>
      <c r="D52" s="85"/>
      <c r="G52" s="85"/>
    </row>
    <row r="53" spans="2:7" ht="12.75" customHeight="1">
      <c r="B53" s="85"/>
      <c r="C53" s="152" t="s">
        <v>283</v>
      </c>
      <c r="D53" s="85"/>
      <c r="G53" s="85"/>
    </row>
    <row r="54" spans="2:7" ht="12.75" customHeight="1">
      <c r="B54" s="85"/>
      <c r="C54" s="152" t="s">
        <v>124</v>
      </c>
      <c r="D54" s="85"/>
      <c r="G54" s="85"/>
    </row>
    <row r="55" spans="2:7" ht="12.75" customHeight="1">
      <c r="B55" s="153">
        <v>41122</v>
      </c>
      <c r="C55" s="152" t="s">
        <v>76</v>
      </c>
      <c r="D55" s="85"/>
      <c r="G55" s="85"/>
    </row>
    <row r="56" spans="2:7" ht="12.75" customHeight="1">
      <c r="B56" s="85"/>
      <c r="C56" s="152" t="s">
        <v>291</v>
      </c>
      <c r="D56" s="85"/>
      <c r="G56" s="85"/>
    </row>
    <row r="57" spans="2:7" ht="12.75" customHeight="1">
      <c r="B57" s="85"/>
      <c r="C57" s="152" t="s">
        <v>228</v>
      </c>
      <c r="D57" s="85"/>
      <c r="G57" s="85"/>
    </row>
    <row r="58" spans="2:7" ht="12.75" customHeight="1">
      <c r="B58" s="85"/>
      <c r="C58" s="152" t="s">
        <v>85</v>
      </c>
      <c r="D58" s="85"/>
      <c r="G58" s="85"/>
    </row>
    <row r="59" spans="2:7" ht="12.75" customHeight="1">
      <c r="B59" s="85"/>
      <c r="C59" s="151" t="s">
        <v>973</v>
      </c>
      <c r="D59" s="85"/>
      <c r="G59" s="85"/>
    </row>
    <row r="60" spans="2:7" ht="12.75" customHeight="1">
      <c r="B60" s="85"/>
      <c r="C60" s="152" t="s">
        <v>273</v>
      </c>
      <c r="D60" s="85"/>
      <c r="G60" s="85"/>
    </row>
    <row r="61" spans="2:7" ht="12.75" customHeight="1">
      <c r="B61" s="85"/>
      <c r="C61" s="152" t="s">
        <v>304</v>
      </c>
      <c r="D61" s="85"/>
      <c r="G61" s="85"/>
    </row>
    <row r="62" spans="2:7" ht="12.75" customHeight="1">
      <c r="B62" s="85"/>
      <c r="C62" s="152" t="s">
        <v>212</v>
      </c>
      <c r="D62" s="85"/>
      <c r="G62" s="85"/>
    </row>
    <row r="63" spans="2:7" ht="12.75" customHeight="1">
      <c r="B63" s="85"/>
      <c r="C63" s="152" t="s">
        <v>960</v>
      </c>
      <c r="D63" s="85"/>
      <c r="G63" s="85"/>
    </row>
    <row r="64" spans="2:7" ht="12.75" customHeight="1">
      <c r="B64" s="85"/>
      <c r="C64" s="152" t="s">
        <v>128</v>
      </c>
      <c r="D64" s="85"/>
      <c r="G64" s="85"/>
    </row>
    <row r="65" spans="2:7" ht="12.75" customHeight="1">
      <c r="B65" s="85"/>
      <c r="C65" s="152" t="s">
        <v>1041</v>
      </c>
      <c r="D65" s="85"/>
      <c r="G65" s="85"/>
    </row>
    <row r="66" spans="2:7" ht="12.75" customHeight="1">
      <c r="B66" s="85"/>
      <c r="C66" s="152" t="s">
        <v>95</v>
      </c>
      <c r="D66" s="85"/>
      <c r="G66" s="85"/>
    </row>
    <row r="67" spans="2:7" ht="12.75" customHeight="1">
      <c r="B67" s="85"/>
      <c r="C67" s="152" t="s">
        <v>151</v>
      </c>
      <c r="D67" s="85"/>
      <c r="G67" s="85"/>
    </row>
    <row r="68" spans="2:7" ht="12.75" customHeight="1">
      <c r="B68" s="153">
        <v>40513</v>
      </c>
      <c r="C68" s="152" t="s">
        <v>197</v>
      </c>
      <c r="D68" s="85"/>
      <c r="G68" s="85"/>
    </row>
    <row r="69" spans="2:7" ht="12.75" customHeight="1">
      <c r="B69" s="153">
        <v>41944</v>
      </c>
      <c r="C69" s="152" t="s">
        <v>177</v>
      </c>
      <c r="D69" s="85"/>
      <c r="G69" s="85"/>
    </row>
    <row r="70" spans="2:7" ht="12.75" customHeight="1">
      <c r="B70" s="85"/>
      <c r="C70" s="152" t="s">
        <v>160</v>
      </c>
      <c r="D70" s="85"/>
      <c r="G70" s="85"/>
    </row>
    <row r="71" spans="2:7" ht="12.75" customHeight="1">
      <c r="B71" s="85"/>
      <c r="C71" s="152" t="s">
        <v>163</v>
      </c>
      <c r="D71" s="85"/>
      <c r="G71" s="85"/>
    </row>
    <row r="72" spans="2:7" ht="12.75" customHeight="1">
      <c r="B72" s="85"/>
      <c r="C72" s="152" t="s">
        <v>156</v>
      </c>
      <c r="D72" s="85"/>
      <c r="G72" s="85"/>
    </row>
    <row r="73" spans="2:7" ht="12.75" customHeight="1">
      <c r="B73" s="85"/>
      <c r="C73" s="152" t="s">
        <v>183</v>
      </c>
      <c r="D73" s="85"/>
      <c r="G73" s="85"/>
    </row>
    <row r="74" spans="2:7" ht="12.75" customHeight="1">
      <c r="B74" s="85"/>
      <c r="C74" s="152" t="s">
        <v>224</v>
      </c>
      <c r="D74" s="85"/>
      <c r="G74" s="85"/>
    </row>
    <row r="75" spans="2:7" ht="12.75" customHeight="1">
      <c r="B75" s="85"/>
      <c r="C75" s="152" t="s">
        <v>246</v>
      </c>
      <c r="D75" s="85"/>
      <c r="G75" s="85"/>
    </row>
    <row r="76" spans="2:7" ht="12.75" customHeight="1">
      <c r="B76" s="153">
        <v>40878</v>
      </c>
      <c r="C76" s="152" t="s">
        <v>179</v>
      </c>
      <c r="D76" s="85"/>
      <c r="G76" s="85"/>
    </row>
    <row r="77" spans="2:7" ht="12.75" customHeight="1">
      <c r="B77" s="85"/>
      <c r="C77" s="152" t="s">
        <v>297</v>
      </c>
      <c r="D77" s="85"/>
      <c r="G77" s="85"/>
    </row>
    <row r="78" spans="2:7" ht="12.75" customHeight="1">
      <c r="B78" s="153">
        <v>41214</v>
      </c>
      <c r="C78" s="152" t="s">
        <v>71</v>
      </c>
      <c r="D78" s="85"/>
      <c r="G78" s="85"/>
    </row>
    <row r="79" spans="2:7" ht="12.75" customHeight="1">
      <c r="B79" s="85"/>
      <c r="C79" s="152" t="s">
        <v>82</v>
      </c>
      <c r="D79" s="85"/>
      <c r="G79" s="85"/>
    </row>
    <row r="80" spans="2:7" ht="12.75" customHeight="1">
      <c r="B80" s="85"/>
      <c r="C80" s="152" t="s">
        <v>201</v>
      </c>
      <c r="D80" s="85"/>
      <c r="G80" s="85"/>
    </row>
    <row r="81" spans="2:7" ht="12.75" customHeight="1">
      <c r="B81" s="85"/>
      <c r="C81" s="152" t="s">
        <v>155</v>
      </c>
      <c r="D81" s="85"/>
      <c r="G81" s="85"/>
    </row>
    <row r="82" spans="2:7" ht="12.75" customHeight="1">
      <c r="B82" s="85"/>
      <c r="C82" s="152" t="s">
        <v>983</v>
      </c>
      <c r="D82" s="85"/>
      <c r="G82" s="85"/>
    </row>
    <row r="83" spans="2:7" ht="12.75" customHeight="1">
      <c r="B83" s="85"/>
      <c r="C83" s="152" t="s">
        <v>961</v>
      </c>
      <c r="D83" s="85"/>
      <c r="G83" s="85"/>
    </row>
    <row r="84" spans="2:7" ht="12.75" customHeight="1">
      <c r="B84" s="85"/>
      <c r="C84" s="152" t="s">
        <v>5</v>
      </c>
      <c r="D84" s="85"/>
      <c r="G84" s="85"/>
    </row>
    <row r="85" spans="2:7" ht="12.75" customHeight="1">
      <c r="B85" s="85"/>
      <c r="C85" s="152" t="s">
        <v>958</v>
      </c>
      <c r="D85" s="85"/>
      <c r="G85" s="85"/>
    </row>
    <row r="86" spans="2:7" ht="12.75" customHeight="1">
      <c r="B86" s="153">
        <v>40756</v>
      </c>
      <c r="C86" s="152" t="s">
        <v>53</v>
      </c>
      <c r="D86" s="85"/>
      <c r="G86" s="85"/>
    </row>
    <row r="87" spans="2:7" ht="12.75" customHeight="1">
      <c r="B87" s="153">
        <v>41183</v>
      </c>
      <c r="C87" s="152" t="s">
        <v>1004</v>
      </c>
      <c r="D87" s="85"/>
      <c r="G87" s="85"/>
    </row>
    <row r="88" spans="2:7" ht="12.75" customHeight="1">
      <c r="B88" s="85"/>
      <c r="C88" s="152" t="s">
        <v>92</v>
      </c>
      <c r="D88" s="85"/>
      <c r="G88" s="85"/>
    </row>
    <row r="89" spans="2:7" ht="12.75" customHeight="1">
      <c r="B89" s="85"/>
      <c r="C89" s="152" t="s">
        <v>1020</v>
      </c>
      <c r="D89" s="85"/>
      <c r="G89" s="85"/>
    </row>
    <row r="90" spans="2:7" ht="12.75" customHeight="1">
      <c r="B90" s="85"/>
      <c r="C90" s="152" t="s">
        <v>202</v>
      </c>
      <c r="D90" s="85"/>
      <c r="G90" s="85"/>
    </row>
    <row r="91" spans="2:7" ht="12.75" customHeight="1">
      <c r="B91" s="85"/>
      <c r="C91" s="152" t="s">
        <v>209</v>
      </c>
      <c r="D91" s="85"/>
      <c r="G91" s="85"/>
    </row>
    <row r="92" spans="2:7" ht="12.75" customHeight="1">
      <c r="B92" s="85"/>
      <c r="C92" s="152" t="s">
        <v>1051</v>
      </c>
      <c r="D92" s="85"/>
      <c r="G92" s="85"/>
    </row>
    <row r="93" spans="2:7" ht="12.75" customHeight="1">
      <c r="B93" s="85"/>
      <c r="C93" s="152" t="s">
        <v>739</v>
      </c>
      <c r="D93" s="85"/>
      <c r="G93" s="85"/>
    </row>
    <row r="94" spans="2:7" ht="12.75" customHeight="1">
      <c r="B94" s="85"/>
      <c r="C94" s="152" t="s">
        <v>1054</v>
      </c>
      <c r="D94" s="85"/>
      <c r="G94" s="85"/>
    </row>
    <row r="95" spans="2:7" ht="12.75" customHeight="1">
      <c r="B95" s="85"/>
      <c r="C95" s="152" t="s">
        <v>110</v>
      </c>
      <c r="D95" s="85"/>
      <c r="G95" s="85"/>
    </row>
    <row r="96" spans="2:7" ht="12.75" customHeight="1">
      <c r="B96" s="85"/>
      <c r="C96" s="152" t="s">
        <v>131</v>
      </c>
      <c r="D96" s="85"/>
      <c r="G96" s="85"/>
    </row>
    <row r="97" spans="2:7" ht="12.75" customHeight="1">
      <c r="B97" s="85"/>
      <c r="C97" s="152" t="s">
        <v>158</v>
      </c>
      <c r="D97" s="85"/>
      <c r="G97" s="85"/>
    </row>
    <row r="98" spans="2:7" ht="12.75" customHeight="1">
      <c r="B98" s="85"/>
      <c r="C98" s="152" t="s">
        <v>269</v>
      </c>
      <c r="D98" s="85"/>
      <c r="G98" s="85"/>
    </row>
    <row r="99" spans="2:7" ht="12.75" customHeight="1">
      <c r="B99" s="85"/>
      <c r="C99" s="152" t="s">
        <v>305</v>
      </c>
      <c r="D99" s="85"/>
      <c r="G99" s="85"/>
    </row>
    <row r="100" spans="2:7" ht="12.75" customHeight="1">
      <c r="B100" s="85"/>
      <c r="C100" s="152" t="s">
        <v>953</v>
      </c>
      <c r="D100" s="85"/>
      <c r="G100" s="85"/>
    </row>
    <row r="101" spans="2:7" ht="12.75" customHeight="1">
      <c r="B101" s="85"/>
      <c r="C101" s="151" t="s">
        <v>993</v>
      </c>
      <c r="D101" s="85"/>
      <c r="G101" s="85"/>
    </row>
    <row r="102" spans="2:7" ht="12.75" customHeight="1">
      <c r="B102" s="85"/>
      <c r="C102" s="152" t="s">
        <v>962</v>
      </c>
      <c r="D102" s="85"/>
      <c r="G102" s="85"/>
    </row>
    <row r="103" spans="2:7" ht="12.75" customHeight="1">
      <c r="B103" s="85"/>
      <c r="C103" s="152" t="s">
        <v>994</v>
      </c>
      <c r="D103" s="85"/>
      <c r="G103" s="85"/>
    </row>
    <row r="104" spans="2:7" ht="12.75" customHeight="1">
      <c r="B104" s="85"/>
      <c r="C104" s="152" t="s">
        <v>162</v>
      </c>
      <c r="D104" s="85"/>
      <c r="G104" s="85"/>
    </row>
    <row r="105" spans="2:7" ht="12.75" customHeight="1">
      <c r="B105" s="85"/>
      <c r="C105" s="152" t="s">
        <v>963</v>
      </c>
      <c r="D105" s="85"/>
      <c r="G105" s="85"/>
    </row>
    <row r="106" spans="2:7" ht="12.75" customHeight="1">
      <c r="B106" s="85"/>
      <c r="C106" s="152" t="s">
        <v>215</v>
      </c>
      <c r="D106" s="85"/>
      <c r="G106" s="85"/>
    </row>
    <row r="107" spans="2:7" ht="12.75" customHeight="1">
      <c r="B107" s="85"/>
      <c r="C107" s="152" t="s">
        <v>964</v>
      </c>
      <c r="D107" s="85"/>
      <c r="G107" s="85"/>
    </row>
    <row r="108" spans="2:7" ht="12.75" customHeight="1">
      <c r="B108" s="85"/>
      <c r="C108" s="152" t="s">
        <v>153</v>
      </c>
      <c r="D108" s="85"/>
      <c r="G108" s="85"/>
    </row>
    <row r="109" spans="2:7" ht="12.75" customHeight="1">
      <c r="B109" s="85"/>
      <c r="C109" s="152" t="s">
        <v>950</v>
      </c>
      <c r="D109" s="85"/>
      <c r="G109" s="85"/>
    </row>
    <row r="110" spans="2:7" ht="12.75" customHeight="1">
      <c r="B110" s="153">
        <v>40483</v>
      </c>
      <c r="C110" s="152" t="s">
        <v>298</v>
      </c>
      <c r="D110" s="85"/>
      <c r="G110" s="85"/>
    </row>
    <row r="111" spans="2:7" ht="12.75" customHeight="1">
      <c r="B111" s="85"/>
      <c r="C111" s="152" t="s">
        <v>171</v>
      </c>
      <c r="D111" s="85"/>
      <c r="G111" s="85"/>
    </row>
    <row r="112" spans="2:7" ht="12.75" customHeight="1">
      <c r="B112" s="85"/>
      <c r="C112" s="152" t="s">
        <v>165</v>
      </c>
      <c r="D112" s="85"/>
      <c r="G112" s="85"/>
    </row>
    <row r="113" spans="2:7" ht="12.75" customHeight="1">
      <c r="B113" s="85"/>
      <c r="C113" s="152" t="s">
        <v>206</v>
      </c>
      <c r="D113" s="85"/>
      <c r="G113" s="85"/>
    </row>
    <row r="114" spans="2:7" ht="12.75" customHeight="1">
      <c r="B114" s="85"/>
      <c r="C114" s="152" t="s">
        <v>116</v>
      </c>
      <c r="D114" s="85"/>
      <c r="G114" s="85"/>
    </row>
    <row r="115" spans="2:7" ht="12.75" customHeight="1">
      <c r="B115" s="85"/>
      <c r="C115" s="152" t="s">
        <v>309</v>
      </c>
      <c r="D115" s="85"/>
      <c r="G115" s="85"/>
    </row>
    <row r="116" spans="2:7" ht="12.75" customHeight="1">
      <c r="B116" s="85"/>
      <c r="C116" s="152" t="s">
        <v>199</v>
      </c>
      <c r="D116" s="85"/>
      <c r="G116" s="85"/>
    </row>
    <row r="117" spans="2:7" ht="12.75" customHeight="1">
      <c r="B117" s="153">
        <v>40695</v>
      </c>
      <c r="C117" s="152" t="s">
        <v>135</v>
      </c>
      <c r="D117" s="85"/>
      <c r="G117" s="85"/>
    </row>
    <row r="118" spans="2:7" ht="12.75" customHeight="1">
      <c r="B118" s="85"/>
      <c r="C118" s="152" t="s">
        <v>191</v>
      </c>
      <c r="D118" s="85"/>
      <c r="G118" s="85"/>
    </row>
    <row r="119" spans="2:7" ht="12.75" customHeight="1">
      <c r="B119" s="85"/>
      <c r="C119" s="152" t="s">
        <v>69</v>
      </c>
      <c r="D119" s="85"/>
      <c r="G119" s="85"/>
    </row>
    <row r="120" spans="2:7" ht="12.75" customHeight="1">
      <c r="B120" s="85"/>
      <c r="C120" s="152" t="s">
        <v>105</v>
      </c>
      <c r="D120" s="85"/>
      <c r="G120" s="85"/>
    </row>
    <row r="121" spans="2:7" ht="12.75" customHeight="1">
      <c r="B121" s="85"/>
      <c r="C121" s="152" t="s">
        <v>185</v>
      </c>
      <c r="D121" s="85"/>
      <c r="G121" s="85"/>
    </row>
    <row r="122" spans="2:7" ht="12.75" customHeight="1">
      <c r="B122" s="85"/>
      <c r="C122" s="152" t="s">
        <v>221</v>
      </c>
      <c r="D122" s="85"/>
      <c r="G122" s="85"/>
    </row>
    <row r="123" spans="2:7" ht="12.75" customHeight="1">
      <c r="B123" s="85"/>
      <c r="C123" s="152" t="s">
        <v>984</v>
      </c>
      <c r="D123" s="85"/>
      <c r="G123" s="85"/>
    </row>
    <row r="124" spans="2:7" ht="12.75" customHeight="1">
      <c r="B124" s="153">
        <v>41091</v>
      </c>
      <c r="C124" s="152" t="s">
        <v>1061</v>
      </c>
      <c r="D124" s="85"/>
      <c r="G124" s="85"/>
    </row>
    <row r="125" spans="2:7" ht="12.75" customHeight="1">
      <c r="B125" s="85"/>
      <c r="C125" s="151" t="s">
        <v>986</v>
      </c>
      <c r="D125" s="85"/>
      <c r="G125" s="85"/>
    </row>
    <row r="126" spans="2:7" ht="12.75" customHeight="1">
      <c r="B126" s="153">
        <v>40725</v>
      </c>
      <c r="C126" s="152" t="s">
        <v>236</v>
      </c>
      <c r="D126" s="85"/>
      <c r="G126" s="85"/>
    </row>
    <row r="127" spans="2:7" ht="12.75" customHeight="1">
      <c r="B127" s="153">
        <v>40725</v>
      </c>
      <c r="C127" s="152" t="s">
        <v>1062</v>
      </c>
      <c r="D127" s="85"/>
    </row>
    <row r="128" spans="2:7" ht="12.75" customHeight="1">
      <c r="B128" s="153">
        <v>40848</v>
      </c>
      <c r="C128" s="152" t="s">
        <v>186</v>
      </c>
      <c r="D128" s="85"/>
      <c r="G128" s="85"/>
    </row>
    <row r="129" spans="2:7" ht="12.75" customHeight="1">
      <c r="B129" s="85"/>
      <c r="C129" s="152" t="s">
        <v>315</v>
      </c>
      <c r="D129" s="85"/>
      <c r="G129" s="85"/>
    </row>
    <row r="130" spans="2:7" ht="12.75" customHeight="1">
      <c r="B130" s="85"/>
      <c r="C130" s="152" t="s">
        <v>288</v>
      </c>
      <c r="D130" s="85"/>
      <c r="G130" s="85"/>
    </row>
    <row r="131" spans="2:7" ht="12.75" customHeight="1">
      <c r="B131" s="85"/>
      <c r="C131" s="152" t="s">
        <v>989</v>
      </c>
      <c r="D131" s="85"/>
      <c r="G131" s="85"/>
    </row>
    <row r="132" spans="2:7" ht="12.75" customHeight="1">
      <c r="B132" s="85"/>
      <c r="C132" s="152" t="s">
        <v>136</v>
      </c>
      <c r="D132" s="85"/>
      <c r="G132" s="85"/>
    </row>
    <row r="133" spans="2:7" ht="12.75" customHeight="1">
      <c r="B133" s="85"/>
      <c r="C133" s="152" t="s">
        <v>763</v>
      </c>
      <c r="D133" s="85"/>
      <c r="G133" s="85"/>
    </row>
    <row r="134" spans="2:7" ht="12.75" customHeight="1">
      <c r="B134" s="85"/>
      <c r="C134" s="152" t="s">
        <v>66</v>
      </c>
      <c r="D134" s="85"/>
      <c r="G134" s="85"/>
    </row>
    <row r="135" spans="2:7" ht="12.75" customHeight="1">
      <c r="B135" s="85"/>
      <c r="C135" s="152" t="s">
        <v>157</v>
      </c>
      <c r="D135" s="85"/>
      <c r="G135" s="85"/>
    </row>
    <row r="136" spans="2:7" ht="12.75" customHeight="1">
      <c r="B136" s="153">
        <v>35551</v>
      </c>
      <c r="C136" s="152" t="s">
        <v>140</v>
      </c>
      <c r="D136" s="85"/>
      <c r="G136" s="85"/>
    </row>
    <row r="137" spans="2:7" ht="12.75" customHeight="1">
      <c r="B137" s="85"/>
      <c r="C137" s="152" t="s">
        <v>262</v>
      </c>
      <c r="D137" s="85"/>
      <c r="G137" s="85"/>
    </row>
    <row r="138" spans="2:7" ht="12.75" customHeight="1">
      <c r="B138" s="85"/>
      <c r="C138" s="152" t="s">
        <v>1065</v>
      </c>
      <c r="D138" s="85"/>
      <c r="G138" s="85"/>
    </row>
    <row r="139" spans="2:7" ht="12.75" customHeight="1">
      <c r="B139" s="85"/>
      <c r="C139" s="152" t="s">
        <v>1066</v>
      </c>
      <c r="D139" s="85"/>
      <c r="G139" s="85"/>
    </row>
    <row r="140" spans="2:7" ht="12.75" customHeight="1">
      <c r="B140" s="153">
        <v>39873</v>
      </c>
      <c r="C140" s="152" t="s">
        <v>184</v>
      </c>
      <c r="D140" s="85"/>
      <c r="G140" s="85"/>
    </row>
    <row r="141" spans="2:7" ht="12.75" customHeight="1">
      <c r="B141" s="85"/>
      <c r="C141" s="152" t="s">
        <v>138</v>
      </c>
      <c r="D141" s="85"/>
      <c r="G141" s="85"/>
    </row>
    <row r="142" spans="2:7" ht="12.75" customHeight="1">
      <c r="B142" s="85"/>
      <c r="C142" s="152" t="s">
        <v>29</v>
      </c>
      <c r="D142" s="85"/>
      <c r="G142" s="85"/>
    </row>
    <row r="143" spans="2:7" ht="12.75" customHeight="1">
      <c r="B143" s="85"/>
      <c r="C143" s="152" t="s">
        <v>148</v>
      </c>
      <c r="D143" s="85"/>
      <c r="G143" s="85"/>
    </row>
    <row r="144" spans="2:7" ht="12.75" customHeight="1">
      <c r="B144" s="85"/>
      <c r="C144" s="152" t="s">
        <v>227</v>
      </c>
      <c r="D144" s="85"/>
      <c r="G144" s="85"/>
    </row>
    <row r="145" spans="2:7" ht="12.75" customHeight="1">
      <c r="B145" s="85"/>
      <c r="C145" s="152" t="s">
        <v>299</v>
      </c>
      <c r="D145" s="85"/>
      <c r="G145" s="85"/>
    </row>
    <row r="146" spans="2:7" ht="12.75" customHeight="1">
      <c r="B146" s="85"/>
      <c r="C146" s="152" t="s">
        <v>134</v>
      </c>
      <c r="D146" s="85"/>
      <c r="G146" s="85"/>
    </row>
    <row r="147" spans="2:7" ht="12.75" customHeight="1">
      <c r="B147" s="85"/>
      <c r="C147" s="152" t="s">
        <v>120</v>
      </c>
      <c r="D147" s="85"/>
      <c r="G147" s="85"/>
    </row>
    <row r="148" spans="2:7" ht="12.75" customHeight="1">
      <c r="B148" s="85"/>
      <c r="C148" s="152" t="s">
        <v>204</v>
      </c>
      <c r="D148" s="85"/>
      <c r="G148" s="85"/>
    </row>
    <row r="149" spans="2:7" ht="12.75" customHeight="1">
      <c r="B149" s="85"/>
      <c r="C149" s="152" t="s">
        <v>147</v>
      </c>
      <c r="D149" s="85"/>
      <c r="G149" s="85"/>
    </row>
    <row r="150" spans="2:7" ht="12.75" customHeight="1">
      <c r="B150" s="85"/>
      <c r="C150" s="152" t="s">
        <v>966</v>
      </c>
      <c r="D150" s="85"/>
      <c r="G150" s="85"/>
    </row>
    <row r="151" spans="2:7" ht="12.75" customHeight="1">
      <c r="B151" s="85"/>
      <c r="C151" s="152" t="s">
        <v>967</v>
      </c>
      <c r="D151" s="85"/>
      <c r="G151" s="85"/>
    </row>
    <row r="152" spans="2:7" ht="12.75" customHeight="1">
      <c r="B152" s="153">
        <v>35582</v>
      </c>
      <c r="C152" s="152" t="s">
        <v>119</v>
      </c>
      <c r="D152" s="85"/>
      <c r="G152" s="85"/>
    </row>
    <row r="153" spans="2:7" ht="12.75" customHeight="1">
      <c r="B153" s="85"/>
      <c r="C153" s="152" t="s">
        <v>144</v>
      </c>
      <c r="D153" s="85"/>
      <c r="G153" s="85"/>
    </row>
    <row r="154" spans="2:7" ht="12.75" customHeight="1">
      <c r="B154" s="85"/>
      <c r="C154" s="152" t="s">
        <v>106</v>
      </c>
      <c r="D154" s="85"/>
      <c r="G154" s="85"/>
    </row>
    <row r="155" spans="2:7" ht="12.75" customHeight="1">
      <c r="B155" s="85"/>
      <c r="C155" s="152" t="s">
        <v>223</v>
      </c>
      <c r="D155" s="85"/>
      <c r="G155" s="85"/>
    </row>
    <row r="156" spans="2:7" ht="12.75" customHeight="1">
      <c r="B156" s="85"/>
      <c r="C156" s="152" t="s">
        <v>121</v>
      </c>
      <c r="D156" s="85"/>
      <c r="G156" s="85"/>
    </row>
    <row r="157" spans="2:7" ht="12.75" customHeight="1">
      <c r="B157" s="85"/>
      <c r="C157" s="152" t="s">
        <v>1070</v>
      </c>
      <c r="D157" s="85"/>
      <c r="G157" s="85"/>
    </row>
    <row r="158" spans="2:7" ht="12.75" customHeight="1">
      <c r="B158" s="153">
        <v>40575</v>
      </c>
      <c r="C158" s="152" t="s">
        <v>220</v>
      </c>
      <c r="D158" s="85"/>
      <c r="G158" s="85"/>
    </row>
    <row r="159" spans="2:7" ht="12.75" customHeight="1">
      <c r="B159" s="85"/>
      <c r="C159" s="152" t="s">
        <v>969</v>
      </c>
      <c r="D159" s="85"/>
      <c r="G159" s="85"/>
    </row>
    <row r="160" spans="2:7" ht="12.75" customHeight="1">
      <c r="B160" s="85"/>
      <c r="C160" s="152" t="s">
        <v>995</v>
      </c>
      <c r="D160" s="85"/>
      <c r="G160" s="85"/>
    </row>
    <row r="161" spans="2:7" ht="12.75" customHeight="1">
      <c r="B161" s="85"/>
      <c r="C161" s="152" t="s">
        <v>1071</v>
      </c>
      <c r="D161" s="85"/>
      <c r="G161" s="85"/>
    </row>
    <row r="162" spans="2:7" ht="12.75" customHeight="1">
      <c r="B162" s="85"/>
      <c r="C162" s="152" t="s">
        <v>107</v>
      </c>
      <c r="D162" s="85"/>
      <c r="G162" s="85"/>
    </row>
    <row r="163" spans="2:7" ht="12.75" customHeight="1">
      <c r="B163" s="85"/>
      <c r="C163" s="152" t="s">
        <v>167</v>
      </c>
      <c r="D163" s="85"/>
      <c r="G163" s="85"/>
    </row>
    <row r="164" spans="2:7" ht="12.75" customHeight="1">
      <c r="B164" s="85"/>
      <c r="C164" s="152" t="s">
        <v>145</v>
      </c>
      <c r="D164" s="85"/>
      <c r="G164" s="85"/>
    </row>
    <row r="165" spans="2:7" ht="12.75" customHeight="1">
      <c r="B165" s="85"/>
      <c r="C165" s="152" t="s">
        <v>143</v>
      </c>
      <c r="D165" s="85"/>
      <c r="G165" s="85"/>
    </row>
    <row r="166" spans="2:7" ht="12.75" customHeight="1">
      <c r="B166" s="85"/>
      <c r="C166" s="152" t="s">
        <v>301</v>
      </c>
      <c r="D166" s="85"/>
      <c r="G166" s="85"/>
    </row>
    <row r="167" spans="2:7" ht="12.75" customHeight="1">
      <c r="B167" s="85"/>
      <c r="C167" s="152" t="s">
        <v>980</v>
      </c>
      <c r="D167" s="85"/>
      <c r="G167" s="85"/>
    </row>
    <row r="168" spans="2:7" ht="12.75" customHeight="1">
      <c r="B168" s="85"/>
      <c r="C168" s="152" t="s">
        <v>172</v>
      </c>
      <c r="D168" s="85"/>
      <c r="G168" s="85"/>
    </row>
    <row r="169" spans="2:7" ht="12.75" customHeight="1">
      <c r="B169" s="85"/>
      <c r="C169" s="152" t="s">
        <v>1001</v>
      </c>
      <c r="D169" s="85"/>
      <c r="G169" s="85"/>
    </row>
    <row r="170" spans="2:7" ht="12.75" customHeight="1">
      <c r="B170" s="153">
        <v>40422</v>
      </c>
      <c r="C170" s="152" t="s">
        <v>261</v>
      </c>
      <c r="D170" s="85"/>
      <c r="G170" s="85"/>
    </row>
    <row r="171" spans="2:7" ht="12.75" customHeight="1">
      <c r="B171" s="85"/>
      <c r="C171" s="152" t="s">
        <v>302</v>
      </c>
      <c r="D171" s="85"/>
      <c r="G171" s="85"/>
    </row>
    <row r="172" spans="2:7" ht="12.75" customHeight="1">
      <c r="B172" s="85"/>
      <c r="C172" s="152" t="s">
        <v>264</v>
      </c>
      <c r="D172" s="85"/>
      <c r="G172" s="85"/>
    </row>
    <row r="173" spans="2:7" ht="12.75" customHeight="1">
      <c r="B173" s="85"/>
      <c r="C173" s="151" t="s">
        <v>113</v>
      </c>
      <c r="D173" s="85"/>
      <c r="G173" s="85"/>
    </row>
    <row r="174" spans="2:7" ht="12.75" customHeight="1">
      <c r="B174" s="85"/>
      <c r="C174" s="152" t="s">
        <v>1073</v>
      </c>
      <c r="D174" s="85"/>
      <c r="G174" s="85"/>
    </row>
    <row r="175" spans="2:7" ht="12.75" customHeight="1">
      <c r="B175" s="85"/>
      <c r="C175" s="152" t="s">
        <v>974</v>
      </c>
      <c r="D175" s="85"/>
      <c r="G175" s="85"/>
    </row>
    <row r="176" spans="2:7" ht="12.75" customHeight="1">
      <c r="B176" s="85"/>
      <c r="C176" s="151" t="s">
        <v>1000</v>
      </c>
      <c r="D176" s="85"/>
      <c r="G176" s="85"/>
    </row>
    <row r="177" spans="2:7" ht="12.75" customHeight="1">
      <c r="B177" s="85"/>
      <c r="C177" s="152" t="s">
        <v>970</v>
      </c>
      <c r="D177" s="85"/>
      <c r="G177" s="85"/>
    </row>
    <row r="178" spans="2:7" ht="12.75" customHeight="1">
      <c r="B178" s="85"/>
      <c r="C178" s="151" t="s">
        <v>977</v>
      </c>
      <c r="D178" s="85"/>
      <c r="G178" s="85"/>
    </row>
    <row r="179" spans="2:7" ht="12.75" customHeight="1">
      <c r="B179" s="85"/>
      <c r="C179" s="152" t="s">
        <v>181</v>
      </c>
      <c r="D179" s="85"/>
      <c r="G179" s="85"/>
    </row>
    <row r="180" spans="2:7" ht="12.75" customHeight="1">
      <c r="B180" s="85"/>
      <c r="C180" s="152" t="s">
        <v>161</v>
      </c>
      <c r="D180" s="85"/>
      <c r="G180" s="85"/>
    </row>
    <row r="181" spans="2:7" ht="12.75" customHeight="1">
      <c r="B181" s="85"/>
      <c r="C181" s="152" t="s">
        <v>129</v>
      </c>
      <c r="D181" s="85"/>
      <c r="G181" s="85"/>
    </row>
    <row r="182" spans="2:7" ht="12.75" customHeight="1">
      <c r="B182" s="85"/>
      <c r="C182" s="152" t="s">
        <v>108</v>
      </c>
      <c r="D182" s="85"/>
      <c r="G182" s="85"/>
    </row>
    <row r="183" spans="2:7" ht="12.75" customHeight="1">
      <c r="B183" s="85"/>
      <c r="C183" s="152" t="s">
        <v>122</v>
      </c>
      <c r="D183" s="85"/>
      <c r="G183" s="85"/>
    </row>
    <row r="184" spans="2:7" ht="12.75" customHeight="1">
      <c r="B184" s="85"/>
      <c r="C184" s="152" t="s">
        <v>971</v>
      </c>
      <c r="D184" s="85"/>
      <c r="G184" s="85"/>
    </row>
    <row r="185" spans="2:7" ht="12.75" customHeight="1">
      <c r="B185" s="85"/>
      <c r="C185" s="152" t="s">
        <v>972</v>
      </c>
      <c r="D185" s="85"/>
      <c r="G185" s="85"/>
    </row>
    <row r="186" spans="2:7" ht="12.75" customHeight="1">
      <c r="B186" s="85"/>
      <c r="C186" s="152" t="s">
        <v>87</v>
      </c>
      <c r="D186" s="85"/>
      <c r="G186" s="85"/>
    </row>
    <row r="187" spans="2:7" ht="12.75" customHeight="1">
      <c r="B187" s="85"/>
      <c r="C187" s="152" t="s">
        <v>251</v>
      </c>
      <c r="D187" s="85"/>
      <c r="G187" s="85"/>
    </row>
    <row r="188" spans="2:7" ht="12.75" customHeight="1">
      <c r="B188" s="85"/>
      <c r="C188" s="151" t="s">
        <v>996</v>
      </c>
      <c r="D188" s="85"/>
      <c r="G188" s="85"/>
    </row>
    <row r="189" spans="2:7" ht="12.75" customHeight="1">
      <c r="B189" s="85"/>
      <c r="C189" s="152" t="s">
        <v>276</v>
      </c>
      <c r="D189" s="85"/>
      <c r="G189" s="85"/>
    </row>
    <row r="190" spans="2:7" ht="12.75" customHeight="1">
      <c r="B190" s="85"/>
      <c r="C190" s="152" t="s">
        <v>318</v>
      </c>
      <c r="D190" s="85"/>
      <c r="G190" s="85"/>
    </row>
    <row r="191" spans="2:7" ht="12.75" customHeight="1">
      <c r="B191" s="85"/>
      <c r="C191" s="152" t="s">
        <v>241</v>
      </c>
      <c r="D191" s="85"/>
      <c r="G191" s="85"/>
    </row>
    <row r="192" spans="2:7" ht="12.75" customHeight="1">
      <c r="B192" s="85"/>
      <c r="C192" s="152" t="s">
        <v>234</v>
      </c>
      <c r="D192" s="85"/>
      <c r="G192" s="85"/>
    </row>
    <row r="193" spans="2:7" ht="12.75" customHeight="1">
      <c r="B193" s="85"/>
      <c r="C193" s="152" t="s">
        <v>168</v>
      </c>
      <c r="D193" s="85"/>
      <c r="G193" s="85"/>
    </row>
    <row r="194" spans="2:7" ht="12.75" customHeight="1">
      <c r="B194" s="85"/>
      <c r="C194" s="152" t="s">
        <v>1021</v>
      </c>
      <c r="D194" s="85"/>
      <c r="G194" s="85"/>
    </row>
    <row r="195" spans="2:7" ht="12.75" customHeight="1">
      <c r="B195" s="85"/>
      <c r="C195" s="152" t="s">
        <v>1079</v>
      </c>
      <c r="D195" s="85"/>
      <c r="G195" s="85"/>
    </row>
    <row r="196" spans="2:7" ht="12.75" customHeight="1">
      <c r="B196" s="85"/>
      <c r="C196" s="152" t="s">
        <v>203</v>
      </c>
      <c r="D196" s="85"/>
      <c r="G196" s="85"/>
    </row>
    <row r="197" spans="2:7" ht="12.75" customHeight="1">
      <c r="B197" s="85"/>
      <c r="C197" s="152" t="s">
        <v>198</v>
      </c>
      <c r="D197" s="85"/>
      <c r="G197" s="85"/>
    </row>
    <row r="198" spans="2:7" ht="12.75" customHeight="1">
      <c r="B198" s="85"/>
      <c r="C198" s="152" t="s">
        <v>1083</v>
      </c>
      <c r="D198" s="85"/>
      <c r="G198" s="85"/>
    </row>
    <row r="199" spans="2:7" ht="12.75" customHeight="1">
      <c r="B199" s="85"/>
      <c r="C199" s="152" t="s">
        <v>192</v>
      </c>
      <c r="D199" s="85"/>
      <c r="G199" s="85"/>
    </row>
    <row r="200" spans="2:7" ht="12.75" customHeight="1">
      <c r="B200" s="85"/>
      <c r="C200" s="152" t="s">
        <v>99</v>
      </c>
      <c r="D200" s="85"/>
      <c r="G200" s="85"/>
    </row>
    <row r="201" spans="2:7" ht="12.75" customHeight="1">
      <c r="B201" s="85"/>
      <c r="C201" s="152" t="s">
        <v>976</v>
      </c>
      <c r="D201" s="85"/>
      <c r="G201" s="85"/>
    </row>
    <row r="202" spans="2:7" ht="12.75" customHeight="1">
      <c r="B202" s="85"/>
      <c r="C202" s="152" t="s">
        <v>1084</v>
      </c>
      <c r="D202" s="85"/>
      <c r="G202" s="85"/>
    </row>
    <row r="203" spans="2:7" ht="12.75" customHeight="1">
      <c r="B203" s="85"/>
      <c r="C203" s="152" t="s">
        <v>1085</v>
      </c>
      <c r="D203" s="85"/>
      <c r="G203" s="85"/>
    </row>
    <row r="204" spans="2:7" ht="12.75" customHeight="1">
      <c r="B204" s="85"/>
      <c r="C204" s="152" t="s">
        <v>164</v>
      </c>
      <c r="D204" s="85"/>
      <c r="G204" s="85"/>
    </row>
    <row r="205" spans="2:7" ht="12.75" customHeight="1">
      <c r="B205" s="85"/>
      <c r="C205" s="152" t="s">
        <v>86</v>
      </c>
      <c r="D205" s="85"/>
      <c r="G205" s="85"/>
    </row>
    <row r="206" spans="2:7" ht="12.75" customHeight="1">
      <c r="B206" s="85"/>
      <c r="C206" s="152" t="s">
        <v>114</v>
      </c>
      <c r="D206" s="85"/>
      <c r="G206" s="85"/>
    </row>
    <row r="207" spans="2:7" ht="12.75" customHeight="1">
      <c r="B207" s="153">
        <v>40513</v>
      </c>
      <c r="C207" s="152" t="s">
        <v>258</v>
      </c>
      <c r="D207" s="85"/>
      <c r="G207" s="85"/>
    </row>
    <row r="208" spans="2:7" ht="12.75" customHeight="1">
      <c r="B208" s="85"/>
      <c r="C208" s="152" t="s">
        <v>985</v>
      </c>
      <c r="D208" s="85"/>
      <c r="G208" s="85"/>
    </row>
    <row r="209" spans="2:7" ht="12.75" customHeight="1">
      <c r="B209" s="153">
        <v>41334</v>
      </c>
      <c r="C209" s="152" t="s">
        <v>256</v>
      </c>
      <c r="D209" s="85"/>
      <c r="G209" s="85"/>
    </row>
    <row r="210" spans="2:7" ht="12.75" customHeight="1">
      <c r="B210" s="85"/>
      <c r="C210" s="152" t="s">
        <v>123</v>
      </c>
      <c r="D210" s="85"/>
      <c r="G210" s="85"/>
    </row>
    <row r="211" spans="2:7" ht="12.75" customHeight="1">
      <c r="B211" s="85"/>
      <c r="C211" s="152" t="s">
        <v>278</v>
      </c>
      <c r="D211" s="85"/>
      <c r="G211" s="85"/>
    </row>
    <row r="212" spans="2:7" ht="12.75" customHeight="1">
      <c r="B212" s="85"/>
      <c r="C212" s="152" t="s">
        <v>133</v>
      </c>
      <c r="D212" s="85"/>
      <c r="G212" s="85"/>
    </row>
    <row r="213" spans="2:7" ht="12.75" customHeight="1">
      <c r="B213" s="85" t="s">
        <v>1087</v>
      </c>
    </row>
    <row r="214" spans="2:7" ht="12.75" customHeight="1">
      <c r="B214" s="85" t="s">
        <v>1088</v>
      </c>
    </row>
  </sheetData>
  <hyperlinks>
    <hyperlink ref="B25" r:id="rId1" location="tabs-1" display="https://members.hardrock.com/myvisit-map - tabs-1"/>
    <hyperlink ref="B26" r:id="rId2" location="tabs-2" display="https://members.hardrock.com/myvisit-map - tabs-2"/>
    <hyperlink ref="B27" r:id="rId3" location="tabs-3" display="https://members.hardrock.com/myvisit-map - tabs-3"/>
    <hyperlink ref="B28" r:id="rId4" location="tabs-4" display="https://members.hardrock.com/myvisit-map - tabs-4"/>
    <hyperlink ref="C34" r:id="rId5" display="http://www.hardrock.com/cafes/almaty/"/>
    <hyperlink ref="C35" r:id="rId6" display="http://www.hardrock.com/cafes/amsterdam/"/>
    <hyperlink ref="C36" r:id="rId7" display="http://www.hardrock.com/cafes/anchorage/"/>
    <hyperlink ref="C37" r:id="rId8" display="http://www.hardrock.com/cafes/angkor/"/>
    <hyperlink ref="C38" r:id="rId9" display="http://www.hardrock.com/cafes/aruba/"/>
    <hyperlink ref="C39" r:id="rId10" display="http://www.hardrock.com/locations.aspx"/>
    <hyperlink ref="C40" r:id="rId11" display="http://www.hardrock.com/cafes/asuncion/"/>
    <hyperlink ref="C41" r:id="rId12" display="http://www.hardrock.com/cafes/atlanta/"/>
    <hyperlink ref="C42" r:id="rId13" display="http://www.hardrock.com/cafes/atlantic-city/"/>
    <hyperlink ref="C43" r:id="rId14" display="http://www.hardrock.com/cafes/bahrain/"/>
    <hyperlink ref="C44" r:id="rId15" display="http://www.hardrock.com/cafes/bali/"/>
    <hyperlink ref="C45" r:id="rId16" display="http://www.hardrock.com/cafes/baltimore/"/>
    <hyperlink ref="C46" r:id="rId17" display="http://www.hardrock.com/cafes/bangkok/"/>
    <hyperlink ref="C47" r:id="rId18" display="http://www.hardrock.com/cafes/barcelona/"/>
    <hyperlink ref="C48" r:id="rId19" display="http://www.hardrock.com/cafes/bengaluru/"/>
    <hyperlink ref="C49" r:id="rId20" display="http://www.hardrock.com/cafes/berlin/"/>
    <hyperlink ref="C50" r:id="rId21" display="http://www.hardrock.com/cafes/biloxi/"/>
    <hyperlink ref="C51" r:id="rId22" display="http://www.hardrockbiloxi.com/"/>
    <hyperlink ref="C52" r:id="rId23" display="http://www.hardrockbiloxi.com/"/>
    <hyperlink ref="C53" r:id="rId24" display="http://www.hardrock.com/cafes/bogota/"/>
    <hyperlink ref="C54" r:id="rId25" display="http://www.hardrock.com/cafes/boston/"/>
    <hyperlink ref="C55" r:id="rId26" display="http://www.hardrock.com/cafes/brussels/"/>
    <hyperlink ref="C56" r:id="rId27" display="http://www.hardrock.com/cafes/bucharest/"/>
    <hyperlink ref="C57" r:id="rId28" display="http://www.hardrock.com/cafes/buenos-aires/"/>
    <hyperlink ref="C58" r:id="rId29" display="http://www.hrhcancun.com/"/>
    <hyperlink ref="C60" r:id="rId30" display="http://www.hardrock.com/cafes/caracas/"/>
    <hyperlink ref="C61" r:id="rId31" display="http://www.hardrock.com/cafes/cartagena/"/>
    <hyperlink ref="C62" r:id="rId32" display="http://www.hardrock.com/cafes/cayman-islands/"/>
    <hyperlink ref="C63" r:id="rId33" display="http://www.hardrock.com/cafes/chennai/"/>
    <hyperlink ref="C64" r:id="rId34" display="http://www.hardrock.com/cafes/chicago/"/>
    <hyperlink ref="C65" r:id="rId35" display="http://www.hardrockhotelchicago.com/"/>
    <hyperlink ref="C66" r:id="rId36" display="http://www.hardrockhotelchicago.com/"/>
    <hyperlink ref="C67" r:id="rId37" display="http://www.hardrock.com/cafes/cleveland/"/>
    <hyperlink ref="C68" r:id="rId38" display="http://www.hardrock.com/cafes/cologne/"/>
    <hyperlink ref="C69" r:id="rId39" display="http://www.hardrock.com/cafes/copenhagen/"/>
    <hyperlink ref="C70" r:id="rId40" display="http://www.hardrock.com/cafes/cozumel/"/>
    <hyperlink ref="C71" r:id="rId41" display="http://www.hardrock.com/cafes/dallas/"/>
    <hyperlink ref="C72" r:id="rId42" display="http://www.hardrock.com/cafes/denver/"/>
    <hyperlink ref="C73" r:id="rId43" display="http://www.hardrock.com/cafes/detroit/"/>
    <hyperlink ref="C74" r:id="rId44" display="http://www.hardrock.com/cafes/dubai/"/>
    <hyperlink ref="C75" r:id="rId45" display="http://www.hardrock.com/cafes/dublin/"/>
    <hyperlink ref="C76" r:id="rId46" display="http://www.hardrock.com/cafes/edinburgh/"/>
    <hyperlink ref="C77" r:id="rId47" display="http://www.hardrock.com/cafes/fiji/"/>
    <hyperlink ref="C78" r:id="rId48" display="http://www.hardrock.com/cafes/florence/"/>
    <hyperlink ref="C79" r:id="rId49" display="http://www.hardrock.com/cafes/four-winds/"/>
    <hyperlink ref="C80" r:id="rId50" display="http://www.hardrock.com/cafes/foxwoods/"/>
    <hyperlink ref="C81" r:id="rId51" display="http://www.hardrock.com/cafes/fukuoka/"/>
    <hyperlink ref="C82" r:id="rId52" display="http://www.hardrock.com/cafes/gdansk/"/>
    <hyperlink ref="C83" r:id="rId53" display="http://www.hardrock.com/cafes/glasgow/"/>
    <hyperlink ref="C84" r:id="rId54" display="http://www.hardrock.com/cafes/guatemala-city/"/>
    <hyperlink ref="C85" r:id="rId55" display="http://www.hardrock.com/cafes/gurgaon/"/>
    <hyperlink ref="C86" r:id="rId56" display="http://www.hardrock.com/cafes/hamburg/"/>
    <hyperlink ref="C87" r:id="rId57" display="https://rockshop.hardrock.com/"/>
    <hyperlink ref="C88" r:id="rId58" display="http://www.hardrock.com/cafes/helsinki/"/>
    <hyperlink ref="C89" r:id="rId59" display="http://www.hardrock.com/cafes/hollywood-at-universal-citywalk/"/>
    <hyperlink ref="C90" r:id="rId60" display="http://www.hardrock.com/cafes/hollywood-fl/"/>
    <hyperlink ref="C91" r:id="rId61" display="http://www.seminolehardrockhollywood.com/"/>
    <hyperlink ref="C92" r:id="rId62" display="http://www.seminolehardrockhollywood.com/"/>
    <hyperlink ref="C93" r:id="rId63" display="http://www.hardrock.com/cafes/hollywood-on-hollywood-blvd/"/>
    <hyperlink ref="C94" r:id="rId64" display="http://www.hardrock.com/cafes/hong-kong-lkf/"/>
    <hyperlink ref="C95" r:id="rId65" display="http://www.hardrock.com/cafes/hong-kong-the-peak-rock-shop/"/>
    <hyperlink ref="C96" r:id="rId66" display="http://www.hardrock.com/cafes/honolulu/"/>
    <hyperlink ref="C97" r:id="rId67" display="http://www.hardrock.com/cafes/houston/"/>
    <hyperlink ref="C98" r:id="rId68" display="http://www.hardrock.com/cafes/hurghada/"/>
    <hyperlink ref="C99" r:id="rId69" display="http://www.hardrock.com/cafes/hyderabad/"/>
    <hyperlink ref="C100" r:id="rId70" display="http://www.hardrock.com/cafes/ibiza/"/>
    <hyperlink ref="C102" r:id="rId71" display="http://www.hrhibiza.com/"/>
    <hyperlink ref="C103" r:id="rId72" display="http://www.hrhibiza.com/"/>
    <hyperlink ref="C104" r:id="rId73" display="http://www.hardrock.com/cafes/indianapolis/"/>
    <hyperlink ref="C105" r:id="rId74" display="http://www.hardrock.com/cafes/istanbul/"/>
    <hyperlink ref="C106" r:id="rId75" display="http://www.hardrock.com/cafes/jakarta/"/>
    <hyperlink ref="C107" r:id="rId76" display="http://www.hardrock.com/cafes/johannesburg/"/>
    <hyperlink ref="C108" r:id="rId77" display="http://www.hardrock.com/cafes/key-west/"/>
    <hyperlink ref="C109" r:id="rId78" display="http://www.hardrock.com/cafes/kota-kinabalu/"/>
    <hyperlink ref="C110" r:id="rId79" display="http://www.hardrock.com/cafes/krakow/"/>
    <hyperlink ref="C111" r:id="rId80" display="http://www.hardrock.com/cafes/kuala-lumpur/"/>
    <hyperlink ref="C112" r:id="rId81" display="http://www.hardrock.com/cafes/lake-tahoe/"/>
    <hyperlink ref="C113" r:id="rId82" display="http://www.hardrock.com/cafes/las-vegas/"/>
    <hyperlink ref="C114" r:id="rId83" display="http://www.hardrock.com/cafes/las-vegas-at-hard-rock-hotel/"/>
    <hyperlink ref="C115" r:id="rId84" display="http://www.hardrock.com/cafes/lima/"/>
    <hyperlink ref="C116" r:id="rId85" display="http://www.hardrock.com/cafes/lisbon/"/>
    <hyperlink ref="C117" r:id="rId86" display="http://www.hardrock.com/cafes/london/"/>
    <hyperlink ref="C118" r:id="rId87" display="http://www.hardrock.com/cafes/louisville/"/>
    <hyperlink ref="C119" r:id="rId88" display="http://www.hardrock.com/cafes/macau/"/>
    <hyperlink ref="C120" r:id="rId89" display="http://www.hardrockhotelmacau.com/"/>
    <hyperlink ref="C121" r:id="rId90" display="http://www.hardrock.com/cafes/madrid/"/>
    <hyperlink ref="C122" r:id="rId91" display="http://www.hardrock.com/cafes/makati/"/>
    <hyperlink ref="C123" r:id="rId92" display="http://www.hardrock.com/cafes/mall-of-america/"/>
    <hyperlink ref="C124" r:id="rId93" display="http://www.hardrock.com/cafes/mallorca/"/>
    <hyperlink ref="C126" r:id="rId94" display="http://www.hardrock.com/cafes/malta/"/>
    <hyperlink ref="C127" r:id="rId95" display="http://www.hardrock.com/cafes/malta-bar-%28valletta%29/"/>
    <hyperlink ref="C128" r:id="rId96" display="http://www.hardrock.com/cafes/manchester/"/>
    <hyperlink ref="C129" r:id="rId97" display="http://www.hardrock.com/cafes/marbella/"/>
    <hyperlink ref="C130" r:id="rId98" display="http://www.hardrock.com/cafes/margarita/"/>
    <hyperlink ref="C131" r:id="rId99" display="http://www.hardrock.com/cafes/marseille/"/>
    <hyperlink ref="C132" r:id="rId100" display="http://www.hardrock.com/cafes/maui/"/>
    <hyperlink ref="C133" r:id="rId101" display="http://www.hardrock.com/cafes/medellin/"/>
    <hyperlink ref="C134" r:id="rId102" display="http://www.hardrock.com/cafes/melaka/"/>
    <hyperlink ref="C135" r:id="rId103" display="http://www.hardrock.com/cafes/memphis/"/>
    <hyperlink ref="C136" r:id="rId104" display="http://www.hardrock.com/cafes/miami/"/>
    <hyperlink ref="C137" r:id="rId105" display="http://www.hardrock.com/cafes/moscow/"/>
    <hyperlink ref="C138" r:id="rId106" display="http://www.hardrock.com/cafes/mumbai-andheri/"/>
    <hyperlink ref="C139" r:id="rId107" display="http://www.hardrock.com/cafes/mumbai-worli/"/>
    <hyperlink ref="C140" r:id="rId108" display="http://www.hardrock.com/cafes/munich/"/>
    <hyperlink ref="C141" r:id="rId109" display="http://www.hardrock.com/cafes/myrtle-beach/"/>
    <hyperlink ref="C142" r:id="rId110" display="http://www.hardrock.com/cafes/nabq/"/>
    <hyperlink ref="C143" r:id="rId111" display="http://www.hardrock.com/cafes/nashville/"/>
    <hyperlink ref="C144" r:id="rId112" display="http://www.hardrock.com/cafes/nassau/"/>
    <hyperlink ref="C145" r:id="rId113" display="http://www.hardrock.com/cafes/new-delhi/"/>
    <hyperlink ref="C146" r:id="rId114" display="http://www.hardrock.com/cafes/new-orleans/"/>
    <hyperlink ref="C147" r:id="rId115" display="http://www.hardrock.com/cafes/new-york/"/>
    <hyperlink ref="C148" r:id="rId116" display="http://www.hardrock.com/cafes/niagara-falls-canada/"/>
    <hyperlink ref="C149" r:id="rId117" display="http://www.hardrock.com/cafes/niagara-falls-usa/"/>
    <hyperlink ref="C150" r:id="rId118" display="http://www.hardrock.com/cafes/nice/"/>
    <hyperlink ref="C151" r:id="rId119" display="http://www.hardrock.com/cafes/northfield-park/"/>
    <hyperlink ref="C152" r:id="rId120" display="http://www.hardrock.com/cafes/orlando/"/>
    <hyperlink ref="C153" r:id="rId121" display="http://www.hardrockhotelorlando.com/"/>
    <hyperlink ref="C154" r:id="rId122" display="http://www.hardrockhotelorlando.com/"/>
    <hyperlink ref="C155" r:id="rId123" display="http://www.hardrock.com/live/locations/orlando/"/>
    <hyperlink ref="C156" r:id="rId124" display="http://www.hardrock.com/cafes/osaka/"/>
    <hyperlink ref="C157" r:id="rId125" display="http://www.hardrock.com/cafes/osaka-universal/"/>
    <hyperlink ref="C158" r:id="rId126" display="http://www.hardrock.com/cafes/oslo/"/>
    <hyperlink ref="C159" r:id="rId127" display="http://www.hrhpalmsprings.com/"/>
    <hyperlink ref="C160" r:id="rId128" display="http://www.hrhpalmsprings.com/"/>
    <hyperlink ref="C161" r:id="rId129" display="http://www.hrhpanamamegapolis.com/"/>
    <hyperlink ref="C162" r:id="rId130" display="http://www.hrhpanamamegapolis.com/"/>
    <hyperlink ref="C163" r:id="rId131" display="http://www.hardrock.com/cafes/paris/"/>
    <hyperlink ref="C164" r:id="rId132" display="http://www.hardrock.com/cafes/philadelphia/"/>
    <hyperlink ref="C165" r:id="rId133" display="http://www.hardrock.com/cafes/phoenix/"/>
    <hyperlink ref="C166" r:id="rId134" display="http://www.hardrock.com/cafes/phuket/"/>
    <hyperlink ref="C167" r:id="rId135" display="http://www.hardrock.com/cafes/pigeon-forge/"/>
    <hyperlink ref="C168" r:id="rId136" display="http://www.hardrock.com/cafes/pittsburgh/"/>
    <hyperlink ref="C169" r:id="rId137" display="http://www.hardrock.com/cafes/podgorica/"/>
    <hyperlink ref="C170" r:id="rId138" display="http://www.hardrock.com/cafes/prague/"/>
    <hyperlink ref="C171" r:id="rId139" display="http://www.hardrock.com/cafes/pune/"/>
    <hyperlink ref="C172" r:id="rId140" display="http://www.hardrock.com/cafes/punta-cana/"/>
    <hyperlink ref="C174" r:id="rId141" display="http://www.hardrockhotelpuntacana.com/"/>
    <hyperlink ref="C175" r:id="rId142" display="http://www.hardrockhotelpuntacana.com/"/>
    <hyperlink ref="C177" r:id="rId143" display="http://www.hrhrivieramaya.com/"/>
    <hyperlink ref="C179" r:id="rId144" display="http://www.hardrock.com/cafes/rome/"/>
    <hyperlink ref="C180" r:id="rId145" display="http://www.hardrock.com/cafes/san-antonio/"/>
    <hyperlink ref="C181" r:id="rId146" display="http://www.hardrock.com/cafes/san-diego/"/>
    <hyperlink ref="C182" r:id="rId147" display="http://www.hardrockhotelsd.com/?chebs=HRI_microsite"/>
    <hyperlink ref="C183" r:id="rId148" display="http://www.hardrock.com/cafes/san-francisco/"/>
    <hyperlink ref="C184" r:id="rId149" display="http://www.hardrock.com/cafes/san-jose/"/>
    <hyperlink ref="C185" r:id="rId150" display="http://www.hardrock.com/cafes/santa-cruz/"/>
    <hyperlink ref="C186" r:id="rId151" display="http://www.hardrock.com/cafes/santiago/"/>
    <hyperlink ref="C187" r:id="rId152" display="http://www.hardrock.com/cafes/santo-domingo/"/>
    <hyperlink ref="C189" r:id="rId153" display="http://www.hardrock.com/cafes/seattle/"/>
    <hyperlink ref="C190" r:id="rId154" display="http://www.hardrock.com/cafes/sentosa/"/>
    <hyperlink ref="C191" r:id="rId155" display="http://www.hardrock.com/cafes/seoul/"/>
    <hyperlink ref="C192" r:id="rId156" display="http://www.hardrock.com/cafes/sharm-el-sheikh/"/>
    <hyperlink ref="C193" r:id="rId157" display="http://www.hardrock.com/cafes/singapore/"/>
    <hyperlink ref="C194" r:id="rId158" display="http://www.hardrock.com/cafes/st-louis/"/>
    <hyperlink ref="C195" r:id="rId159" display="http://www.hardrock.com/cafes/st-maarten/"/>
    <hyperlink ref="C196" r:id="rId160" display="http://www.hardrock.com/cafes/surfers-paradise/"/>
    <hyperlink ref="C197" r:id="rId161" display="http://www.hardrock.com/cafes/sydney/"/>
    <hyperlink ref="C198" r:id="rId162" display="http://www.hardrock.com/cafes/tampa/"/>
    <hyperlink ref="C199" r:id="rId163" display="http://www.hardrockhotelcasinotampa.com/"/>
    <hyperlink ref="C200" r:id="rId164" display="http://www.hardrockhotelcasinotampa.com/"/>
    <hyperlink ref="C201" r:id="rId165" display="http://www.hardrock.com/cafes/tenerife/"/>
    <hyperlink ref="C202" r:id="rId166" display="http://www.hardrock.com/cafes/tokyo-roppongi/"/>
    <hyperlink ref="C203" r:id="rId167" display="http://www.hardrock.com/cafes/tokyo-uyeno-eki/"/>
    <hyperlink ref="C204" r:id="rId168" display="http://www.hardrock.com/cafes/toronto/"/>
    <hyperlink ref="C205" r:id="rId169" display="http://www.hrhvallarta.com/"/>
    <hyperlink ref="C206" r:id="rId170" display="http://www.hardrockhotels.com/vallarta.aspx"/>
    <hyperlink ref="C207" r:id="rId171" display="http://www.hardrock.com/cafes/venice/"/>
    <hyperlink ref="C208" r:id="rId172" display="http://www.hardrock.com/cafes/vienna/"/>
    <hyperlink ref="C209" r:id="rId173" display="http://www.hardrock.com/cafes/warsaw/"/>
    <hyperlink ref="C210" r:id="rId174" display="http://www.hardrock.com/cafes/washington-dc/"/>
    <hyperlink ref="C211" r:id="rId175" display="http://www.hardrock.com/cafes/yankee-stadium/"/>
    <hyperlink ref="C212" r:id="rId176" display="http://www.hardrock.com/cafes/yokohama/"/>
  </hyperlinks>
  <pageMargins left="0.7" right="0.7" top="0.78740157499999996" bottom="0.78740157499999996" header="0.3" footer="0.3"/>
  <drawing r:id="rId177"/>
  <legacyDrawing r:id="rId178"/>
  <controls>
    <control shapeId="4120" r:id="rId179" name="Control 24"/>
    <control shapeId="4121" r:id="rId180" name="Control 25"/>
    <control shapeId="4481" r:id="rId181" name="Control 385"/>
  </controls>
</worksheet>
</file>

<file path=xl/worksheets/sheet6.xml><?xml version="1.0" encoding="utf-8"?>
<worksheet xmlns="http://schemas.openxmlformats.org/spreadsheetml/2006/main" xmlns:r="http://schemas.openxmlformats.org/officeDocument/2006/relationships">
  <sheetPr codeName="Tabelle3"/>
  <dimension ref="A1:G62"/>
  <sheetViews>
    <sheetView workbookViewId="0">
      <selection activeCell="A33" sqref="A33"/>
    </sheetView>
  </sheetViews>
  <sheetFormatPr baseColWidth="10" defaultRowHeight="12.75" customHeight="1"/>
  <cols>
    <col min="3" max="3" width="24.140625" bestFit="1" customWidth="1"/>
  </cols>
  <sheetData>
    <row r="1" spans="1:2" ht="12.75" customHeight="1">
      <c r="A1" s="146">
        <v>42086</v>
      </c>
    </row>
    <row r="2" spans="1:2" ht="12.75" customHeight="1">
      <c r="B2" s="148"/>
    </row>
    <row r="3" spans="1:2" ht="12.75" customHeight="1">
      <c r="B3" s="148"/>
    </row>
    <row r="4" spans="1:2" ht="12.75" customHeight="1">
      <c r="B4" s="148"/>
    </row>
    <row r="5" spans="1:2" ht="12.75" customHeight="1">
      <c r="B5" s="148"/>
    </row>
    <row r="6" spans="1:2" ht="12.75" customHeight="1">
      <c r="B6" s="148"/>
    </row>
    <row r="7" spans="1:2" ht="12.75" customHeight="1">
      <c r="B7" s="148"/>
    </row>
    <row r="8" spans="1:2" ht="12.75" customHeight="1">
      <c r="B8" s="148"/>
    </row>
    <row r="9" spans="1:2" ht="12.75" customHeight="1">
      <c r="B9" s="148"/>
    </row>
    <row r="10" spans="1:2" ht="12.75" customHeight="1">
      <c r="B10" s="148"/>
    </row>
    <row r="11" spans="1:2" ht="12.75" customHeight="1">
      <c r="B11" s="148"/>
    </row>
    <row r="12" spans="1:2" ht="12.75" customHeight="1">
      <c r="B12" s="148"/>
    </row>
    <row r="13" spans="1:2" ht="12.75" customHeight="1">
      <c r="B13" s="148"/>
    </row>
    <row r="14" spans="1:2" ht="12.75" customHeight="1">
      <c r="B14" s="148"/>
    </row>
    <row r="15" spans="1:2" ht="12.75" customHeight="1">
      <c r="B15" s="148"/>
    </row>
    <row r="16" spans="1:2" ht="12.75" customHeight="1">
      <c r="B16" s="148"/>
    </row>
    <row r="17" spans="2:2" ht="12.75" customHeight="1">
      <c r="B17" s="148"/>
    </row>
    <row r="18" spans="2:2" ht="12.75" customHeight="1">
      <c r="B18" s="148"/>
    </row>
    <row r="19" spans="2:2" ht="12.75" customHeight="1">
      <c r="B19" s="85" t="s">
        <v>1022</v>
      </c>
    </row>
    <row r="20" spans="2:2" ht="12.75" customHeight="1">
      <c r="B20" s="85" t="s">
        <v>1023</v>
      </c>
    </row>
    <row r="21" spans="2:2" ht="12.75" customHeight="1">
      <c r="B21" s="85" t="s">
        <v>1024</v>
      </c>
    </row>
    <row r="22" spans="2:2" ht="12.75" customHeight="1">
      <c r="B22" s="85" t="s">
        <v>1025</v>
      </c>
    </row>
    <row r="23" spans="2:2" ht="12.75" customHeight="1">
      <c r="B23" s="85" t="s">
        <v>1026</v>
      </c>
    </row>
    <row r="24" spans="2:2" ht="12.75" customHeight="1">
      <c r="B24" s="149"/>
    </row>
    <row r="25" spans="2:2" ht="12.75" customHeight="1">
      <c r="B25" s="150" t="s">
        <v>1027</v>
      </c>
    </row>
    <row r="26" spans="2:2" ht="12.75" customHeight="1">
      <c r="B26" s="150" t="s">
        <v>1028</v>
      </c>
    </row>
    <row r="27" spans="2:2" ht="12.75" customHeight="1">
      <c r="B27" s="150" t="s">
        <v>1029</v>
      </c>
    </row>
    <row r="28" spans="2:2" ht="12.75" customHeight="1">
      <c r="B28" s="150" t="s">
        <v>1025</v>
      </c>
    </row>
    <row r="29" spans="2:2" ht="12.75" customHeight="1">
      <c r="B29" s="85"/>
    </row>
    <row r="30" spans="2:2" ht="12.75" customHeight="1">
      <c r="B30" s="85" t="s">
        <v>1022</v>
      </c>
    </row>
    <row r="31" spans="2:2" ht="12.75" customHeight="1">
      <c r="B31" s="85"/>
    </row>
    <row r="32" spans="2:2" ht="12.75" customHeight="1">
      <c r="B32" s="85" t="s">
        <v>1030</v>
      </c>
    </row>
    <row r="33" spans="2:7" ht="12.75" customHeight="1">
      <c r="B33" s="85"/>
    </row>
    <row r="34" spans="2:7" ht="12.75" customHeight="1">
      <c r="B34" s="85"/>
      <c r="C34" s="152" t="s">
        <v>1033</v>
      </c>
      <c r="G34" s="85"/>
    </row>
    <row r="35" spans="2:7" ht="12.75" customHeight="1">
      <c r="B35" s="85"/>
      <c r="C35" s="152" t="s">
        <v>109</v>
      </c>
      <c r="G35" s="85"/>
    </row>
    <row r="36" spans="2:7" ht="12.75" customHeight="1">
      <c r="B36" s="85"/>
      <c r="C36" s="152" t="s">
        <v>769</v>
      </c>
      <c r="G36" s="85"/>
    </row>
    <row r="37" spans="2:7" ht="12.75" customHeight="1">
      <c r="B37" s="85"/>
      <c r="C37" s="152" t="s">
        <v>1005</v>
      </c>
      <c r="G37" s="85"/>
    </row>
    <row r="38" spans="2:7" ht="12.75" customHeight="1">
      <c r="B38" s="85"/>
      <c r="C38" s="152" t="s">
        <v>235</v>
      </c>
      <c r="G38" s="85"/>
    </row>
    <row r="39" spans="2:7" ht="12.75" customHeight="1">
      <c r="B39" s="85"/>
      <c r="C39" s="152" t="s">
        <v>247</v>
      </c>
      <c r="G39" s="85"/>
    </row>
    <row r="40" spans="2:7" ht="12.75" customHeight="1">
      <c r="B40" s="85"/>
      <c r="C40" s="152" t="s">
        <v>306</v>
      </c>
      <c r="G40" s="85"/>
    </row>
    <row r="41" spans="2:7" ht="12.75" customHeight="1">
      <c r="B41" s="85"/>
      <c r="C41" s="151" t="s">
        <v>998</v>
      </c>
      <c r="G41" s="85"/>
    </row>
    <row r="42" spans="2:7" ht="12.75" customHeight="1">
      <c r="B42" s="85"/>
      <c r="C42" s="152" t="s">
        <v>125</v>
      </c>
      <c r="G42" s="85"/>
    </row>
    <row r="43" spans="2:7" ht="12.75" customHeight="1">
      <c r="B43" s="85"/>
      <c r="C43" s="152" t="s">
        <v>1060</v>
      </c>
      <c r="G43" s="85"/>
    </row>
    <row r="44" spans="2:7" ht="12.75" customHeight="1">
      <c r="B44" s="153">
        <v>40725</v>
      </c>
      <c r="C44" s="152" t="s">
        <v>997</v>
      </c>
      <c r="G44" s="85"/>
    </row>
    <row r="45" spans="2:7" ht="12.75" customHeight="1">
      <c r="B45" s="85"/>
      <c r="C45" s="152" t="s">
        <v>238</v>
      </c>
      <c r="G45" s="85"/>
    </row>
    <row r="46" spans="2:7" ht="12.75" customHeight="1">
      <c r="B46" s="85"/>
      <c r="C46" s="152" t="s">
        <v>253</v>
      </c>
      <c r="G46" s="85"/>
    </row>
    <row r="47" spans="2:7" ht="12.75" customHeight="1">
      <c r="B47" s="85"/>
      <c r="C47" s="152" t="s">
        <v>111</v>
      </c>
      <c r="G47" s="85"/>
    </row>
    <row r="48" spans="2:7" ht="12.75" customHeight="1">
      <c r="B48" s="85"/>
      <c r="C48" s="152" t="s">
        <v>311</v>
      </c>
      <c r="G48" s="85"/>
    </row>
    <row r="49" spans="2:7" ht="12.75" customHeight="1">
      <c r="B49" s="85"/>
      <c r="C49" s="152" t="s">
        <v>312</v>
      </c>
      <c r="G49" s="85"/>
    </row>
    <row r="50" spans="2:7" ht="12.75" customHeight="1">
      <c r="B50" s="85"/>
      <c r="C50" s="152" t="s">
        <v>112</v>
      </c>
      <c r="G50" s="85"/>
    </row>
    <row r="51" spans="2:7" ht="12.75" customHeight="1">
      <c r="B51" s="85"/>
      <c r="C51" s="151" t="s">
        <v>248</v>
      </c>
      <c r="G51" s="85"/>
    </row>
    <row r="52" spans="2:7" ht="12.75" customHeight="1">
      <c r="B52" s="85"/>
      <c r="C52" s="152" t="s">
        <v>263</v>
      </c>
      <c r="G52" s="85"/>
    </row>
    <row r="53" spans="2:7" ht="12.75" customHeight="1">
      <c r="B53" s="85"/>
      <c r="C53" s="152" t="s">
        <v>239</v>
      </c>
      <c r="G53" s="85"/>
    </row>
    <row r="54" spans="2:7" ht="12.75" customHeight="1">
      <c r="B54" s="85"/>
      <c r="C54" s="152" t="s">
        <v>310</v>
      </c>
      <c r="G54" s="85"/>
    </row>
    <row r="55" spans="2:7" ht="12.75" customHeight="1">
      <c r="B55" s="85"/>
      <c r="C55" s="152" t="s">
        <v>316</v>
      </c>
      <c r="G55" s="85"/>
    </row>
    <row r="56" spans="2:7" ht="12.75" customHeight="1">
      <c r="B56" s="85"/>
      <c r="C56" s="152" t="s">
        <v>98</v>
      </c>
      <c r="G56" s="85"/>
    </row>
    <row r="57" spans="2:7" ht="12.75" customHeight="1">
      <c r="B57" s="85"/>
      <c r="C57" s="151" t="s">
        <v>990</v>
      </c>
      <c r="G57" s="85"/>
    </row>
    <row r="58" spans="2:7" ht="12.75" customHeight="1">
      <c r="B58" s="153">
        <v>40756</v>
      </c>
      <c r="C58" s="152" t="s">
        <v>126</v>
      </c>
      <c r="G58" s="85"/>
    </row>
    <row r="59" spans="2:7" ht="12.75" customHeight="1">
      <c r="B59" s="85"/>
      <c r="C59" s="151" t="s">
        <v>296</v>
      </c>
      <c r="G59" s="85"/>
    </row>
    <row r="60" spans="2:7" ht="12.75" customHeight="1">
      <c r="B60" s="85"/>
      <c r="C60" s="151" t="s">
        <v>978</v>
      </c>
      <c r="G60" s="85"/>
    </row>
    <row r="61" spans="2:7" ht="12.75" customHeight="1">
      <c r="B61" s="85" t="s">
        <v>1087</v>
      </c>
    </row>
    <row r="62" spans="2:7" ht="12.75" customHeight="1">
      <c r="B62" s="85" t="s">
        <v>1088</v>
      </c>
    </row>
  </sheetData>
  <hyperlinks>
    <hyperlink ref="B25" r:id="rId1" location="tabs-1" display="https://members.hardrock.com/myvisit-map - tabs-1"/>
    <hyperlink ref="B26" r:id="rId2" location="tabs-2" display="https://members.hardrock.com/myvisit-map - tabs-2"/>
    <hyperlink ref="B27" r:id="rId3" location="tabs-3" display="https://members.hardrock.com/myvisit-map - tabs-3"/>
    <hyperlink ref="B28" r:id="rId4" location="tabs-4" display="https://members.hardrock.com/myvisit-map - tabs-4"/>
    <hyperlink ref="C34" r:id="rId5" display="http://bali.hardrockhotels.net/"/>
    <hyperlink ref="C35" r:id="rId6" display="http://www.hardrockhotels.net/bali/"/>
    <hyperlink ref="C36" r:id="rId7" display="http://www.hardrock.com/cafes/budapest/"/>
    <hyperlink ref="C37" r:id="rId8" display="http://www.hardrock.com/cafes/buenos-aires-aeroparque/"/>
    <hyperlink ref="C38" r:id="rId9" display="http://www.hardrock.com/cafes/gothenburg/"/>
    <hyperlink ref="C39" r:id="rId10" display="http://www.hardrock.com/cafes/guam/"/>
    <hyperlink ref="C40" r:id="rId11" display="http://www.hardrock.com/cafes/ho-chi-minh-city/"/>
    <hyperlink ref="C42" r:id="rId12" display="http://www.hardrockhotel.com/"/>
    <hyperlink ref="C43" r:id="rId13" display="http://www.hardrockhotelmacau.com/"/>
    <hyperlink ref="C44" r:id="rId14" display="http://www.hardrock.com/locations.aspx"/>
    <hyperlink ref="C45" r:id="rId15" display="http://www.hardrock.com/cafes/pattaya/"/>
    <hyperlink ref="C46" r:id="rId16" display="http://www.hardrockhotels.net/pattaya/"/>
    <hyperlink ref="C47" r:id="rId17" display="http://www.hardrockhotels.net/pattaya/"/>
    <hyperlink ref="C48" r:id="rId18" display="http://www.hardrock.com/locations/cafes3/cafe.aspx?LocationID=202&amp;MIBEnumID=3"/>
    <hyperlink ref="C49" r:id="rId19" display="http://www.hardrockhotels.net/penang/"/>
    <hyperlink ref="C50" r:id="rId20" display="http://www.hardrockhotels.net/penang/"/>
    <hyperlink ref="C52" r:id="rId21" display="http://www.hardrock.com/cafes/saipan/"/>
    <hyperlink ref="C53" r:id="rId22" display="http://www.hardrockhotelsd.com/"/>
    <hyperlink ref="C54" r:id="rId23" display="http://www.hardrock.com/cafes/singapore-airport/"/>
    <hyperlink ref="C55" r:id="rId24" display="http://www.hardrockhotelsingapore.com/"/>
    <hyperlink ref="C56" r:id="rId25" display="https://www.hardrock.com/locations.aspx"/>
    <hyperlink ref="C58" r:id="rId26" display="http://www.hardrock.com/cafes/stockholm/"/>
  </hyperlinks>
  <pageMargins left="0.7" right="0.7" top="0.78740157499999996" bottom="0.78740157499999996" header="0.3" footer="0.3"/>
  <drawing r:id="rId27"/>
  <legacyDrawing r:id="rId28"/>
  <controls>
    <control shapeId="5144" r:id="rId29" name="Control 24"/>
    <control shapeId="5145" r:id="rId30" name="Control 25"/>
    <control shapeId="5227" r:id="rId31" name="Control 107"/>
  </controls>
</worksheet>
</file>

<file path=xl/worksheets/sheet7.xml><?xml version="1.0" encoding="utf-8"?>
<worksheet xmlns="http://schemas.openxmlformats.org/spreadsheetml/2006/main" xmlns:r="http://schemas.openxmlformats.org/officeDocument/2006/relationships">
  <dimension ref="A1:C253"/>
  <sheetViews>
    <sheetView workbookViewId="0"/>
  </sheetViews>
  <sheetFormatPr baseColWidth="10" defaultRowHeight="12.75"/>
  <sheetData>
    <row r="1" spans="1:3">
      <c r="A1" s="146">
        <v>42086</v>
      </c>
      <c r="C1" t="s">
        <v>1089</v>
      </c>
    </row>
    <row r="4" spans="1:3" ht="23.25">
      <c r="C4" s="147" t="s">
        <v>1090</v>
      </c>
    </row>
    <row r="6" spans="1:3">
      <c r="C6" s="85" t="s">
        <v>1091</v>
      </c>
    </row>
    <row r="8" spans="1:3" ht="23.25">
      <c r="C8" s="147" t="s">
        <v>1092</v>
      </c>
    </row>
    <row r="10" spans="1:3">
      <c r="C10" s="85" t="s">
        <v>1093</v>
      </c>
    </row>
    <row r="16" spans="1:3" ht="17.25">
      <c r="A16" s="146">
        <v>42644</v>
      </c>
      <c r="C16" s="267" t="s">
        <v>1269</v>
      </c>
    </row>
    <row r="18" spans="3:3">
      <c r="C18" t="s">
        <v>1270</v>
      </c>
    </row>
    <row r="19" spans="3:3">
      <c r="C19" s="149"/>
    </row>
    <row r="20" spans="3:3">
      <c r="C20" s="268" t="s">
        <v>1033</v>
      </c>
    </row>
    <row r="21" spans="3:3">
      <c r="C21" s="268" t="s">
        <v>249</v>
      </c>
    </row>
    <row r="22" spans="3:3">
      <c r="C22" s="268" t="s">
        <v>85</v>
      </c>
    </row>
    <row r="23" spans="3:3">
      <c r="C23" s="268" t="s">
        <v>1041</v>
      </c>
    </row>
    <row r="24" spans="3:3">
      <c r="C24" s="268" t="s">
        <v>1207</v>
      </c>
    </row>
    <row r="25" spans="3:3">
      <c r="C25" s="268" t="s">
        <v>209</v>
      </c>
    </row>
    <row r="26" spans="3:3">
      <c r="C26" s="268" t="s">
        <v>962</v>
      </c>
    </row>
    <row r="27" spans="3:3">
      <c r="C27" s="268" t="s">
        <v>144</v>
      </c>
    </row>
    <row r="28" spans="3:3">
      <c r="C28" s="268" t="s">
        <v>969</v>
      </c>
    </row>
    <row r="29" spans="3:3">
      <c r="C29" s="268" t="s">
        <v>1071</v>
      </c>
    </row>
    <row r="30" spans="3:3">
      <c r="C30" s="268" t="s">
        <v>253</v>
      </c>
    </row>
    <row r="31" spans="3:3">
      <c r="C31" s="268" t="s">
        <v>312</v>
      </c>
    </row>
    <row r="32" spans="3:3">
      <c r="C32" s="268" t="s">
        <v>1073</v>
      </c>
    </row>
    <row r="33" spans="3:3">
      <c r="C33" s="268" t="s">
        <v>970</v>
      </c>
    </row>
    <row r="34" spans="3:3">
      <c r="C34" s="268" t="s">
        <v>316</v>
      </c>
    </row>
    <row r="35" spans="3:3">
      <c r="C35" s="268" t="s">
        <v>192</v>
      </c>
    </row>
    <row r="36" spans="3:3">
      <c r="C36" s="268" t="s">
        <v>86</v>
      </c>
    </row>
    <row r="39" spans="3:3" ht="17.25">
      <c r="C39" s="267" t="s">
        <v>1271</v>
      </c>
    </row>
    <row r="41" spans="3:3">
      <c r="C41" t="s">
        <v>1270</v>
      </c>
    </row>
    <row r="42" spans="3:3">
      <c r="C42" s="149"/>
    </row>
    <row r="43" spans="3:3">
      <c r="C43" s="268" t="s">
        <v>988</v>
      </c>
    </row>
    <row r="44" spans="3:3">
      <c r="C44" s="268" t="s">
        <v>149</v>
      </c>
    </row>
    <row r="45" spans="3:3">
      <c r="C45" s="268" t="s">
        <v>957</v>
      </c>
    </row>
    <row r="46" spans="3:3">
      <c r="C46" s="268" t="s">
        <v>982</v>
      </c>
    </row>
    <row r="47" spans="3:3">
      <c r="C47" s="268" t="s">
        <v>274</v>
      </c>
    </row>
    <row r="48" spans="3:3">
      <c r="C48" s="268" t="s">
        <v>93</v>
      </c>
    </row>
    <row r="49" spans="3:3">
      <c r="C49" s="268" t="s">
        <v>992</v>
      </c>
    </row>
    <row r="50" spans="3:3">
      <c r="C50" s="268" t="s">
        <v>229</v>
      </c>
    </row>
    <row r="51" spans="3:3">
      <c r="C51" s="268" t="s">
        <v>130</v>
      </c>
    </row>
    <row r="52" spans="3:3">
      <c r="C52" s="268" t="s">
        <v>139</v>
      </c>
    </row>
    <row r="53" spans="3:3">
      <c r="C53" s="268" t="s">
        <v>1154</v>
      </c>
    </row>
    <row r="54" spans="3:3">
      <c r="C54" s="268" t="s">
        <v>257</v>
      </c>
    </row>
    <row r="55" spans="3:3">
      <c r="C55" s="268" t="s">
        <v>1249</v>
      </c>
    </row>
    <row r="56" spans="3:3">
      <c r="C56" s="268" t="s">
        <v>217</v>
      </c>
    </row>
    <row r="57" spans="3:3">
      <c r="C57" s="268" t="s">
        <v>1138</v>
      </c>
    </row>
    <row r="58" spans="3:3">
      <c r="C58" s="268" t="s">
        <v>141</v>
      </c>
    </row>
    <row r="59" spans="3:3">
      <c r="C59" s="268" t="s">
        <v>170</v>
      </c>
    </row>
    <row r="60" spans="3:3">
      <c r="C60" s="268" t="s">
        <v>187</v>
      </c>
    </row>
    <row r="61" spans="3:3">
      <c r="C61" s="268" t="s">
        <v>290</v>
      </c>
    </row>
    <row r="62" spans="3:3">
      <c r="C62" s="268" t="s">
        <v>159</v>
      </c>
    </row>
    <row r="63" spans="3:3">
      <c r="C63" s="268" t="s">
        <v>210</v>
      </c>
    </row>
    <row r="64" spans="3:3">
      <c r="C64" s="268" t="s">
        <v>1035</v>
      </c>
    </row>
    <row r="65" spans="3:3">
      <c r="C65" s="268" t="s">
        <v>283</v>
      </c>
    </row>
    <row r="66" spans="3:3">
      <c r="C66" s="268" t="s">
        <v>124</v>
      </c>
    </row>
    <row r="67" spans="3:3">
      <c r="C67" s="268" t="s">
        <v>76</v>
      </c>
    </row>
    <row r="68" spans="3:3">
      <c r="C68" s="268" t="s">
        <v>291</v>
      </c>
    </row>
    <row r="69" spans="3:3">
      <c r="C69" s="268" t="s">
        <v>769</v>
      </c>
    </row>
    <row r="70" spans="3:3">
      <c r="C70" s="269" t="s">
        <v>1272</v>
      </c>
    </row>
    <row r="71" spans="3:3">
      <c r="C71" s="269" t="s">
        <v>1139</v>
      </c>
    </row>
    <row r="72" spans="3:3">
      <c r="C72" s="268" t="s">
        <v>228</v>
      </c>
    </row>
    <row r="73" spans="3:3">
      <c r="C73" s="268" t="s">
        <v>1005</v>
      </c>
    </row>
    <row r="74" spans="3:3">
      <c r="C74" s="269" t="s">
        <v>1206</v>
      </c>
    </row>
    <row r="75" spans="3:3">
      <c r="C75" s="268" t="s">
        <v>1150</v>
      </c>
    </row>
    <row r="76" spans="3:3">
      <c r="C76" s="268" t="s">
        <v>142</v>
      </c>
    </row>
    <row r="77" spans="3:3">
      <c r="C77" s="269" t="s">
        <v>973</v>
      </c>
    </row>
    <row r="78" spans="3:3">
      <c r="C78" s="268" t="s">
        <v>273</v>
      </c>
    </row>
    <row r="79" spans="3:3">
      <c r="C79" s="268" t="s">
        <v>304</v>
      </c>
    </row>
    <row r="80" spans="3:3">
      <c r="C80" s="268" t="s">
        <v>212</v>
      </c>
    </row>
    <row r="81" spans="3:3">
      <c r="C81" s="268" t="s">
        <v>128</v>
      </c>
    </row>
    <row r="82" spans="3:3">
      <c r="C82" s="268" t="s">
        <v>95</v>
      </c>
    </row>
    <row r="83" spans="3:3">
      <c r="C83" s="268" t="s">
        <v>197</v>
      </c>
    </row>
    <row r="84" spans="3:3">
      <c r="C84" s="268" t="s">
        <v>177</v>
      </c>
    </row>
    <row r="85" spans="3:3">
      <c r="C85" s="268" t="s">
        <v>160</v>
      </c>
    </row>
    <row r="86" spans="3:3">
      <c r="C86" s="268" t="s">
        <v>1137</v>
      </c>
    </row>
    <row r="87" spans="3:3">
      <c r="C87" s="268" t="s">
        <v>163</v>
      </c>
    </row>
    <row r="88" spans="3:3">
      <c r="C88" s="268" t="s">
        <v>156</v>
      </c>
    </row>
    <row r="89" spans="3:3">
      <c r="C89" s="268" t="s">
        <v>183</v>
      </c>
    </row>
    <row r="90" spans="3:3">
      <c r="C90" s="268" t="s">
        <v>224</v>
      </c>
    </row>
    <row r="91" spans="3:3">
      <c r="C91" s="268" t="s">
        <v>246</v>
      </c>
    </row>
    <row r="92" spans="3:3">
      <c r="C92" s="268" t="s">
        <v>179</v>
      </c>
    </row>
    <row r="93" spans="3:3">
      <c r="C93" s="269" t="s">
        <v>1211</v>
      </c>
    </row>
    <row r="94" spans="3:3">
      <c r="C94" s="268" t="s">
        <v>297</v>
      </c>
    </row>
    <row r="95" spans="3:3">
      <c r="C95" s="268" t="s">
        <v>71</v>
      </c>
    </row>
    <row r="96" spans="3:3">
      <c r="C96" s="268" t="s">
        <v>82</v>
      </c>
    </row>
    <row r="97" spans="3:3">
      <c r="C97" s="268" t="s">
        <v>201</v>
      </c>
    </row>
    <row r="98" spans="3:3">
      <c r="C98" s="268" t="s">
        <v>155</v>
      </c>
    </row>
    <row r="99" spans="3:3">
      <c r="C99" s="268" t="s">
        <v>983</v>
      </c>
    </row>
    <row r="100" spans="3:3">
      <c r="C100" s="268" t="s">
        <v>961</v>
      </c>
    </row>
    <row r="101" spans="3:3">
      <c r="C101" s="269" t="s">
        <v>1208</v>
      </c>
    </row>
    <row r="102" spans="3:3">
      <c r="C102" s="268" t="s">
        <v>1144</v>
      </c>
    </row>
    <row r="103" spans="3:3">
      <c r="C103" s="268" t="s">
        <v>5</v>
      </c>
    </row>
    <row r="104" spans="3:3">
      <c r="C104" s="268" t="s">
        <v>958</v>
      </c>
    </row>
    <row r="105" spans="3:3">
      <c r="C105" s="268" t="s">
        <v>53</v>
      </c>
    </row>
    <row r="106" spans="3:3">
      <c r="C106" s="268" t="s">
        <v>92</v>
      </c>
    </row>
    <row r="107" spans="3:3">
      <c r="C107" s="268" t="s">
        <v>1020</v>
      </c>
    </row>
    <row r="108" spans="3:3">
      <c r="C108" s="268" t="s">
        <v>202</v>
      </c>
    </row>
    <row r="109" spans="3:3">
      <c r="C109" s="268" t="s">
        <v>1051</v>
      </c>
    </row>
    <row r="110" spans="3:3">
      <c r="C110" s="268" t="s">
        <v>739</v>
      </c>
    </row>
    <row r="111" spans="3:3">
      <c r="C111" s="268" t="s">
        <v>1054</v>
      </c>
    </row>
    <row r="112" spans="3:3">
      <c r="C112" s="269" t="s">
        <v>110</v>
      </c>
    </row>
    <row r="113" spans="3:3">
      <c r="C113" s="268" t="s">
        <v>131</v>
      </c>
    </row>
    <row r="114" spans="3:3">
      <c r="C114" s="268" t="s">
        <v>158</v>
      </c>
    </row>
    <row r="115" spans="3:3">
      <c r="C115" s="268" t="s">
        <v>269</v>
      </c>
    </row>
    <row r="116" spans="3:3">
      <c r="C116" s="268" t="s">
        <v>305</v>
      </c>
    </row>
    <row r="117" spans="3:3">
      <c r="C117" s="268" t="s">
        <v>953</v>
      </c>
    </row>
    <row r="118" spans="3:3">
      <c r="C118" s="268" t="s">
        <v>994</v>
      </c>
    </row>
    <row r="119" spans="3:3">
      <c r="C119" s="268" t="s">
        <v>162</v>
      </c>
    </row>
    <row r="120" spans="3:3">
      <c r="C120" s="268" t="s">
        <v>963</v>
      </c>
    </row>
    <row r="121" spans="3:3">
      <c r="C121" s="269" t="s">
        <v>1236</v>
      </c>
    </row>
    <row r="122" spans="3:3">
      <c r="C122" s="268" t="s">
        <v>215</v>
      </c>
    </row>
    <row r="123" spans="3:3">
      <c r="C123" s="268" t="s">
        <v>964</v>
      </c>
    </row>
    <row r="124" spans="3:3">
      <c r="C124" s="268" t="s">
        <v>153</v>
      </c>
    </row>
    <row r="125" spans="3:3">
      <c r="C125" s="268" t="s">
        <v>1273</v>
      </c>
    </row>
    <row r="126" spans="3:3">
      <c r="C126" s="268" t="s">
        <v>950</v>
      </c>
    </row>
    <row r="127" spans="3:3">
      <c r="C127" s="268" t="s">
        <v>298</v>
      </c>
    </row>
    <row r="128" spans="3:3">
      <c r="C128" s="268" t="s">
        <v>171</v>
      </c>
    </row>
    <row r="129" spans="3:3">
      <c r="C129" s="268" t="s">
        <v>1210</v>
      </c>
    </row>
    <row r="130" spans="3:3">
      <c r="C130" s="268" t="s">
        <v>165</v>
      </c>
    </row>
    <row r="131" spans="3:3">
      <c r="C131" s="268" t="s">
        <v>206</v>
      </c>
    </row>
    <row r="132" spans="3:3">
      <c r="C132" s="268" t="s">
        <v>116</v>
      </c>
    </row>
    <row r="133" spans="3:3">
      <c r="C133" s="268" t="s">
        <v>309</v>
      </c>
    </row>
    <row r="134" spans="3:3">
      <c r="C134" s="268" t="s">
        <v>199</v>
      </c>
    </row>
    <row r="135" spans="3:3">
      <c r="C135" s="268" t="s">
        <v>135</v>
      </c>
    </row>
    <row r="136" spans="3:3">
      <c r="C136" s="268" t="s">
        <v>191</v>
      </c>
    </row>
    <row r="137" spans="3:3">
      <c r="C137" s="268" t="s">
        <v>69</v>
      </c>
    </row>
    <row r="138" spans="3:3">
      <c r="C138" s="268" t="s">
        <v>105</v>
      </c>
    </row>
    <row r="139" spans="3:3">
      <c r="C139" s="268" t="s">
        <v>185</v>
      </c>
    </row>
    <row r="140" spans="3:3">
      <c r="C140" s="268" t="s">
        <v>221</v>
      </c>
    </row>
    <row r="141" spans="3:3">
      <c r="C141" s="268" t="s">
        <v>984</v>
      </c>
    </row>
    <row r="142" spans="3:3">
      <c r="C142" s="268" t="s">
        <v>1061</v>
      </c>
    </row>
    <row r="143" spans="3:3">
      <c r="C143" s="268" t="s">
        <v>236</v>
      </c>
    </row>
    <row r="144" spans="3:3">
      <c r="C144" s="268" t="s">
        <v>1062</v>
      </c>
    </row>
    <row r="145" spans="3:3">
      <c r="C145" s="268" t="s">
        <v>186</v>
      </c>
    </row>
    <row r="146" spans="3:3">
      <c r="C146" s="268" t="s">
        <v>315</v>
      </c>
    </row>
    <row r="147" spans="3:3">
      <c r="C147" s="268" t="s">
        <v>288</v>
      </c>
    </row>
    <row r="148" spans="3:3">
      <c r="C148" s="268" t="s">
        <v>989</v>
      </c>
    </row>
    <row r="149" spans="3:3">
      <c r="C149" s="268" t="s">
        <v>136</v>
      </c>
    </row>
    <row r="150" spans="3:3">
      <c r="C150" s="268" t="s">
        <v>66</v>
      </c>
    </row>
    <row r="151" spans="3:3">
      <c r="C151" s="268" t="s">
        <v>157</v>
      </c>
    </row>
    <row r="152" spans="3:3">
      <c r="C152" s="268" t="s">
        <v>140</v>
      </c>
    </row>
    <row r="153" spans="3:3">
      <c r="C153" s="269" t="s">
        <v>1215</v>
      </c>
    </row>
    <row r="154" spans="3:3">
      <c r="C154" s="268" t="s">
        <v>262</v>
      </c>
    </row>
    <row r="155" spans="3:3">
      <c r="C155" s="268" t="s">
        <v>1065</v>
      </c>
    </row>
    <row r="156" spans="3:3">
      <c r="C156" s="268" t="s">
        <v>1066</v>
      </c>
    </row>
    <row r="157" spans="3:3">
      <c r="C157" s="268" t="s">
        <v>184</v>
      </c>
    </row>
    <row r="158" spans="3:3">
      <c r="C158" s="268" t="s">
        <v>138</v>
      </c>
    </row>
    <row r="159" spans="3:3">
      <c r="C159" s="268" t="s">
        <v>29</v>
      </c>
    </row>
    <row r="160" spans="3:3">
      <c r="C160" s="268" t="s">
        <v>148</v>
      </c>
    </row>
    <row r="161" spans="3:3">
      <c r="C161" s="268" t="s">
        <v>227</v>
      </c>
    </row>
    <row r="162" spans="3:3">
      <c r="C162" s="268" t="s">
        <v>299</v>
      </c>
    </row>
    <row r="163" spans="3:3">
      <c r="C163" s="268" t="s">
        <v>134</v>
      </c>
    </row>
    <row r="164" spans="3:3">
      <c r="C164" s="268" t="s">
        <v>120</v>
      </c>
    </row>
    <row r="165" spans="3:3">
      <c r="C165" s="268" t="s">
        <v>204</v>
      </c>
    </row>
    <row r="166" spans="3:3">
      <c r="C166" s="268" t="s">
        <v>147</v>
      </c>
    </row>
    <row r="167" spans="3:3">
      <c r="C167" s="268" t="s">
        <v>966</v>
      </c>
    </row>
    <row r="168" spans="3:3">
      <c r="C168" s="268" t="s">
        <v>967</v>
      </c>
    </row>
    <row r="169" spans="3:3">
      <c r="C169" s="268" t="s">
        <v>119</v>
      </c>
    </row>
    <row r="170" spans="3:3">
      <c r="C170" s="268" t="s">
        <v>106</v>
      </c>
    </row>
    <row r="171" spans="3:3">
      <c r="C171" s="268" t="s">
        <v>223</v>
      </c>
    </row>
    <row r="172" spans="3:3">
      <c r="C172" s="268" t="s">
        <v>121</v>
      </c>
    </row>
    <row r="173" spans="3:3">
      <c r="C173" s="268" t="s">
        <v>1070</v>
      </c>
    </row>
    <row r="174" spans="3:3">
      <c r="C174" s="268" t="s">
        <v>220</v>
      </c>
    </row>
    <row r="175" spans="3:3">
      <c r="C175" s="268" t="s">
        <v>995</v>
      </c>
    </row>
    <row r="176" spans="3:3">
      <c r="C176" s="268" t="s">
        <v>280</v>
      </c>
    </row>
    <row r="177" spans="3:3">
      <c r="C177" s="268" t="s">
        <v>107</v>
      </c>
    </row>
    <row r="178" spans="3:3">
      <c r="C178" s="268" t="s">
        <v>167</v>
      </c>
    </row>
    <row r="179" spans="3:3">
      <c r="C179" s="268" t="s">
        <v>145</v>
      </c>
    </row>
    <row r="180" spans="3:3">
      <c r="C180" s="268" t="s">
        <v>143</v>
      </c>
    </row>
    <row r="181" spans="3:3">
      <c r="C181" s="268" t="s">
        <v>301</v>
      </c>
    </row>
    <row r="182" spans="3:3">
      <c r="C182" s="268" t="s">
        <v>980</v>
      </c>
    </row>
    <row r="183" spans="3:3">
      <c r="C183" s="268" t="s">
        <v>172</v>
      </c>
    </row>
    <row r="184" spans="3:3">
      <c r="C184" s="268" t="s">
        <v>1001</v>
      </c>
    </row>
    <row r="185" spans="3:3">
      <c r="C185" s="268" t="s">
        <v>1274</v>
      </c>
    </row>
    <row r="186" spans="3:3">
      <c r="C186" s="268" t="s">
        <v>261</v>
      </c>
    </row>
    <row r="187" spans="3:3">
      <c r="C187" s="268" t="s">
        <v>302</v>
      </c>
    </row>
    <row r="188" spans="3:3">
      <c r="C188" s="268" t="s">
        <v>264</v>
      </c>
    </row>
    <row r="189" spans="3:3">
      <c r="C189" s="269" t="s">
        <v>1219</v>
      </c>
    </row>
    <row r="190" spans="3:3">
      <c r="C190" s="268" t="s">
        <v>974</v>
      </c>
    </row>
    <row r="191" spans="3:3">
      <c r="C191" s="269" t="s">
        <v>1000</v>
      </c>
    </row>
    <row r="192" spans="3:3">
      <c r="C192" s="269" t="s">
        <v>977</v>
      </c>
    </row>
    <row r="193" spans="3:3">
      <c r="C193" s="268" t="s">
        <v>181</v>
      </c>
    </row>
    <row r="194" spans="3:3">
      <c r="C194" s="268" t="s">
        <v>161</v>
      </c>
    </row>
    <row r="195" spans="3:3">
      <c r="C195" s="268" t="s">
        <v>129</v>
      </c>
    </row>
    <row r="196" spans="3:3">
      <c r="C196" s="268" t="s">
        <v>108</v>
      </c>
    </row>
    <row r="197" spans="3:3">
      <c r="C197" s="268" t="s">
        <v>122</v>
      </c>
    </row>
    <row r="198" spans="3:3">
      <c r="C198" s="268" t="s">
        <v>971</v>
      </c>
    </row>
    <row r="199" spans="3:3">
      <c r="C199" s="268" t="s">
        <v>972</v>
      </c>
    </row>
    <row r="200" spans="3:3">
      <c r="C200" s="268" t="s">
        <v>87</v>
      </c>
    </row>
    <row r="201" spans="3:3">
      <c r="C201" s="268" t="s">
        <v>251</v>
      </c>
    </row>
    <row r="202" spans="3:3">
      <c r="C202" s="269" t="s">
        <v>996</v>
      </c>
    </row>
    <row r="203" spans="3:3">
      <c r="C203" s="268" t="s">
        <v>276</v>
      </c>
    </row>
    <row r="204" spans="3:3">
      <c r="C204" s="268" t="s">
        <v>318</v>
      </c>
    </row>
    <row r="205" spans="3:3">
      <c r="C205" s="268" t="s">
        <v>241</v>
      </c>
    </row>
    <row r="206" spans="3:3">
      <c r="C206" s="268" t="s">
        <v>1224</v>
      </c>
    </row>
    <row r="207" spans="3:3">
      <c r="C207" s="268" t="s">
        <v>234</v>
      </c>
    </row>
    <row r="208" spans="3:3">
      <c r="C208" s="268" t="s">
        <v>168</v>
      </c>
    </row>
    <row r="209" spans="3:3">
      <c r="C209" s="268" t="s">
        <v>1021</v>
      </c>
    </row>
    <row r="210" spans="3:3">
      <c r="C210" s="268" t="s">
        <v>1079</v>
      </c>
    </row>
    <row r="211" spans="3:3">
      <c r="C211" s="268" t="s">
        <v>203</v>
      </c>
    </row>
    <row r="212" spans="3:3">
      <c r="C212" s="268" t="s">
        <v>198</v>
      </c>
    </row>
    <row r="213" spans="3:3">
      <c r="C213" s="268" t="s">
        <v>1083</v>
      </c>
    </row>
    <row r="214" spans="3:3">
      <c r="C214" s="268" t="s">
        <v>1275</v>
      </c>
    </row>
    <row r="215" spans="3:3">
      <c r="C215" s="268" t="s">
        <v>99</v>
      </c>
    </row>
    <row r="216" spans="3:3">
      <c r="C216" s="268" t="s">
        <v>1232</v>
      </c>
    </row>
    <row r="217" spans="3:3">
      <c r="C217" s="268" t="s">
        <v>976</v>
      </c>
    </row>
    <row r="218" spans="3:3">
      <c r="C218" s="268" t="s">
        <v>1084</v>
      </c>
    </row>
    <row r="219" spans="3:3">
      <c r="C219" s="268" t="s">
        <v>1085</v>
      </c>
    </row>
    <row r="220" spans="3:3">
      <c r="C220" s="268" t="s">
        <v>164</v>
      </c>
    </row>
    <row r="221" spans="3:3">
      <c r="C221" s="268" t="s">
        <v>114</v>
      </c>
    </row>
    <row r="222" spans="3:3">
      <c r="C222" s="268" t="s">
        <v>258</v>
      </c>
    </row>
    <row r="223" spans="3:3">
      <c r="C223" s="268" t="s">
        <v>985</v>
      </c>
    </row>
    <row r="224" spans="3:3">
      <c r="C224" s="268" t="s">
        <v>1216</v>
      </c>
    </row>
    <row r="225" spans="3:3">
      <c r="C225" s="268" t="s">
        <v>256</v>
      </c>
    </row>
    <row r="226" spans="3:3">
      <c r="C226" s="268" t="s">
        <v>123</v>
      </c>
    </row>
    <row r="227" spans="3:3">
      <c r="C227" s="268" t="s">
        <v>278</v>
      </c>
    </row>
    <row r="228" spans="3:3">
      <c r="C228" s="268" t="s">
        <v>133</v>
      </c>
    </row>
    <row r="231" spans="3:3" ht="17.25">
      <c r="C231" s="267" t="s">
        <v>1276</v>
      </c>
    </row>
    <row r="232" spans="3:3">
      <c r="C232" s="149"/>
    </row>
    <row r="233" spans="3:3">
      <c r="C233" s="268" t="s">
        <v>109</v>
      </c>
    </row>
    <row r="234" spans="3:3">
      <c r="C234" s="268" t="s">
        <v>235</v>
      </c>
    </row>
    <row r="235" spans="3:3">
      <c r="C235" s="268" t="s">
        <v>247</v>
      </c>
    </row>
    <row r="236" spans="3:3">
      <c r="C236" s="268" t="s">
        <v>306</v>
      </c>
    </row>
    <row r="237" spans="3:3">
      <c r="C237" s="149" t="s">
        <v>993</v>
      </c>
    </row>
    <row r="238" spans="3:3">
      <c r="C238" s="149" t="s">
        <v>998</v>
      </c>
    </row>
    <row r="239" spans="3:3">
      <c r="C239" s="268" t="s">
        <v>125</v>
      </c>
    </row>
    <row r="240" spans="3:3">
      <c r="C240" s="268" t="s">
        <v>1060</v>
      </c>
    </row>
    <row r="241" spans="3:3">
      <c r="C241" s="268" t="s">
        <v>997</v>
      </c>
    </row>
    <row r="242" spans="3:3">
      <c r="C242" s="268" t="s">
        <v>238</v>
      </c>
    </row>
    <row r="243" spans="3:3">
      <c r="C243" s="268" t="s">
        <v>111</v>
      </c>
    </row>
    <row r="244" spans="3:3">
      <c r="C244" s="268" t="s">
        <v>311</v>
      </c>
    </row>
    <row r="245" spans="3:3">
      <c r="C245" s="268" t="s">
        <v>112</v>
      </c>
    </row>
    <row r="246" spans="3:3">
      <c r="C246" s="268" t="s">
        <v>263</v>
      </c>
    </row>
    <row r="247" spans="3:3">
      <c r="C247" s="268" t="s">
        <v>239</v>
      </c>
    </row>
    <row r="248" spans="3:3">
      <c r="C248" s="268" t="s">
        <v>310</v>
      </c>
    </row>
    <row r="249" spans="3:3">
      <c r="C249" s="268" t="s">
        <v>98</v>
      </c>
    </row>
    <row r="250" spans="3:3">
      <c r="C250" s="149" t="s">
        <v>990</v>
      </c>
    </row>
    <row r="251" spans="3:3">
      <c r="C251" s="268" t="s">
        <v>126</v>
      </c>
    </row>
    <row r="252" spans="3:3">
      <c r="C252" s="149" t="s">
        <v>296</v>
      </c>
    </row>
    <row r="253" spans="3:3">
      <c r="C253" s="149" t="s">
        <v>978</v>
      </c>
    </row>
  </sheetData>
  <hyperlinks>
    <hyperlink ref="C20" r:id="rId1" display="http://bali.hardrockhotels.net/"/>
    <hyperlink ref="C21" r:id="rId2" display="http://www.hrhcbiloxi.com/"/>
    <hyperlink ref="C22" r:id="rId3" display="http://www.hrhcancun.com/"/>
    <hyperlink ref="C23" r:id="rId4" display="http://www.hardrockhotelchicago.com/"/>
    <hyperlink ref="C24" r:id="rId5" display="http://www.hardrockhotels.com/goa/"/>
    <hyperlink ref="C25" r:id="rId6" display="https://www.seminolehardrockhollywood.com/"/>
    <hyperlink ref="C26" r:id="rId7" display="http://www.hrhibiza.com/"/>
    <hyperlink ref="C27" r:id="rId8" display="http://www.hardrockhotelorlando.com/"/>
    <hyperlink ref="C28" r:id="rId9" display="http://www.hrhpalmsprings.com/"/>
    <hyperlink ref="C29" r:id="rId10" display="http://www.hrhpanamamegapolis.com/"/>
    <hyperlink ref="C30" r:id="rId11" display="http://pattaya.hardrockhotels.net/"/>
    <hyperlink ref="C31" r:id="rId12" display="http://penang.hardrockhotels.net/"/>
    <hyperlink ref="C32" r:id="rId13" display="http://www.hardrockhotelpuntacana.com/"/>
    <hyperlink ref="C33" r:id="rId14" display="http://www.hrhrivieramaya.com/"/>
    <hyperlink ref="C34" r:id="rId15" display="http://www.hardrockhotelsingapore.com/"/>
    <hyperlink ref="C35" r:id="rId16" display="https://www.seminolehardrocktampa.com/"/>
    <hyperlink ref="C36" r:id="rId17" display="http://www.hrhvallarta.com/"/>
    <hyperlink ref="C43" r:id="rId18" display="http://www.hardrock.com/cafes/almaty/"/>
    <hyperlink ref="C44" r:id="rId19" display="http://www.hardrock.com/cafes/amsterdam/"/>
    <hyperlink ref="C45" r:id="rId20" display="http://www.hardrock.com/cafes/anchorage/"/>
    <hyperlink ref="C46" r:id="rId21" display="http://www.hardrock.com/cafes/angkor/"/>
    <hyperlink ref="C47" r:id="rId22" display="http://www.hardrock.com/cafes/aruba/"/>
    <hyperlink ref="C48" r:id="rId23" display="http://www.hardrock.com/locations.aspx"/>
    <hyperlink ref="C49" r:id="rId24" display="http://www.hardrock.com/cafes/asuncion/"/>
    <hyperlink ref="C50" r:id="rId25" display="http://www.hardrock.com/cafes/athens/"/>
    <hyperlink ref="C51" r:id="rId26" display="http://www.hardrock.com/cafes/atlanta/"/>
    <hyperlink ref="C52" r:id="rId27" display="http://www.hardrock.com/cafes/atlantic-city/"/>
    <hyperlink ref="C53" r:id="rId28" display="http://www.hardrock.com/cafes/ayia-napa/"/>
    <hyperlink ref="C54" r:id="rId29" display="http://www.hardrock.com/cafes/bahrain/"/>
    <hyperlink ref="C55" r:id="rId30" display="http://www.hardrock.com/cafes/baku/"/>
    <hyperlink ref="C56" r:id="rId31" display="http://www.hardrock.com/cafes/bali/"/>
    <hyperlink ref="C57" r:id="rId32" display="http://www.hardrock.com/cafes/bali-airport/"/>
    <hyperlink ref="C58" r:id="rId33" display="http://www.hardrock.com/cafes/baltimore/"/>
    <hyperlink ref="C59" r:id="rId34" display="http://www.hardrock.com/cafes/bangkok/"/>
    <hyperlink ref="C60" r:id="rId35" display="http://www.hardrock.com/cafes/barcelona/"/>
    <hyperlink ref="C61" r:id="rId36" display="http://www.hardrock.com/cafes/bengaluru/"/>
    <hyperlink ref="C62" r:id="rId37" display="http://www.hardrock.com/cafes/berlin/"/>
    <hyperlink ref="C63" r:id="rId38" display="http://www.hardrock.com/cafes/biloxi/"/>
    <hyperlink ref="C64" r:id="rId39" display="http://www.hardrockbiloxi.com/"/>
    <hyperlink ref="C65" r:id="rId40" display="http://www.hardrock.com/cafes/bogota/"/>
    <hyperlink ref="C66" r:id="rId41" display="http://www.hardrock.com/cafes/boston/"/>
    <hyperlink ref="C67" r:id="rId42" display="http://www.hardrock.com/cafes/brussels/"/>
    <hyperlink ref="C68" r:id="rId43" display="http://www.hardrock.com/cafes/bucharest/"/>
    <hyperlink ref="C69" r:id="rId44" display="http://www.hardrock.com/cafes/budapest/"/>
    <hyperlink ref="C72" r:id="rId45" display="http://www.hardrock.com/cafes/buenos-aires/"/>
    <hyperlink ref="C73" r:id="rId46" display="http://www.hardrock.com/cafes/buenos-aires-aeroparque/"/>
    <hyperlink ref="C75" r:id="rId47" display="http://www.hardrock.com/cafes/busan/"/>
    <hyperlink ref="C76" r:id="rId48" display="http://www.hardrock.com/cafes/cancun/"/>
    <hyperlink ref="C78" r:id="rId49" display="http://www.hardrock.com/cafes/caracas/"/>
    <hyperlink ref="C79" r:id="rId50" display="http://www.hardrock.com/cafes/cartagena/"/>
    <hyperlink ref="C80" r:id="rId51" display="http://www.hardrock.com/cafes/cayman-islands/"/>
    <hyperlink ref="C81" r:id="rId52" display="http://www.hardrock.com/cafes/chicago/"/>
    <hyperlink ref="C82" r:id="rId53" display="http://www.hardrockhotelchicago.com/"/>
    <hyperlink ref="C83" r:id="rId54" display="http://www.hardrock.com/cafes/cologne/"/>
    <hyperlink ref="C84" r:id="rId55" display="http://www.hardrock.com/cafes/copenhagen/"/>
    <hyperlink ref="C85" r:id="rId56" display="http://www.hardrock.com/cafes/cozumel/"/>
    <hyperlink ref="C86" r:id="rId57" display="http://www.hardrock.com/cafes/curitiba/"/>
    <hyperlink ref="C87" r:id="rId58" display="http://www.hardrock.com/cafes/dallas/"/>
    <hyperlink ref="C88" r:id="rId59" display="http://www.hardrock.com/cafes/denver/"/>
    <hyperlink ref="C89" r:id="rId60" display="http://www.hardrock.com/cafes/detroit/"/>
    <hyperlink ref="C90" r:id="rId61" display="http://www.hardrock.com/cafes/dubai/"/>
    <hyperlink ref="C91" r:id="rId62" display="http://www.hardrock.com/cafes/dublin/"/>
    <hyperlink ref="C92" r:id="rId63" display="http://www.hardrock.com/cafes/edinburgh/"/>
    <hyperlink ref="C94" r:id="rId64" display="http://www.hardrock.com/cafes/fiji/"/>
    <hyperlink ref="C95" r:id="rId65" display="http://www.hardrock.com/cafes/florence/"/>
    <hyperlink ref="C96" r:id="rId66" display="http://www.hardrock.com/cafes/four-winds/"/>
    <hyperlink ref="C97" r:id="rId67" display="http://www.hardrock.com/cafes/foxwoods/"/>
    <hyperlink ref="C98" r:id="rId68" display="http://www.hardrock.com/cafes/fukuoka/"/>
    <hyperlink ref="C99" r:id="rId69" display="http://www.hardrock.com/cafes/gdansk/"/>
    <hyperlink ref="C100" r:id="rId70" display="http://www.hardrock.com/cafes/glasgow/"/>
    <hyperlink ref="C102" r:id="rId71" display="http://www.hardrock.com/cafes/guanacaste/"/>
    <hyperlink ref="C103" r:id="rId72" display="http://www.hardrock.com/cafes/guatemala-city/"/>
    <hyperlink ref="C104" r:id="rId73" display="http://www.hardrock.com/cafes/gurgaon/"/>
    <hyperlink ref="C105" r:id="rId74" display="http://www.hardrock.com/cafes/hamburg/"/>
    <hyperlink ref="C106" r:id="rId75" display="http://www.hardrock.com/cafes/helsinki/"/>
    <hyperlink ref="C107" r:id="rId76" display="http://www.hardrock.com/cafes/hollywood-at-universal-citywalk/"/>
    <hyperlink ref="C108" r:id="rId77" display="http://www.hardrock.com/cafes/hollywood-fl/"/>
    <hyperlink ref="C109" r:id="rId78" display="http://www.seminolehardrockhollywood.com/"/>
    <hyperlink ref="C110" r:id="rId79" display="http://www.hardrock.com/cafes/hollywood-on-hollywood-blvd/"/>
    <hyperlink ref="C111" r:id="rId80" display="http://www.hardrock.com/cafes/hong-kong-lkf/"/>
    <hyperlink ref="C113" r:id="rId81" display="http://www.hardrock.com/cafes/honolulu/"/>
    <hyperlink ref="C114" r:id="rId82" display="http://www.hardrock.com/cafes/houston/"/>
    <hyperlink ref="C115" r:id="rId83" display="http://www.hardrock.com/cafes/hurghada/"/>
    <hyperlink ref="C116" r:id="rId84" display="http://www.hardrock.com/cafes/hyderabad/"/>
    <hyperlink ref="C117" r:id="rId85" display="http://www.hardrock.com/cafes/ibiza/"/>
    <hyperlink ref="C118" r:id="rId86" display="http://www.hrhibiza.com/"/>
    <hyperlink ref="C119" r:id="rId87" display="http://www.hardrock.com/cafes/indianapolis/"/>
    <hyperlink ref="C120" r:id="rId88" display="http://www.hardrock.com/cafes/istanbul/"/>
    <hyperlink ref="C122" r:id="rId89" display="http://www.hardrock.com/cafes/jakarta/"/>
    <hyperlink ref="C123" r:id="rId90" display="http://www.hardrock.com/cafes/johannesburg/"/>
    <hyperlink ref="C124" r:id="rId91" display="http://www.hardrock.com/cafes/key-west/"/>
    <hyperlink ref="C125" r:id="rId92" display="http://www.hardrock.com/cafes/Koh-Samui/"/>
    <hyperlink ref="C126" r:id="rId93" display="http://www.hardrock.com/cafes/kota-kinabalu/"/>
    <hyperlink ref="C127" r:id="rId94" display="http://www.hardrock.com/cafes/krakow/"/>
    <hyperlink ref="C128" r:id="rId95" display="http://www.hardrock.com/cafes/kuala-lumpur/"/>
    <hyperlink ref="C129" r:id="rId96" display="http://www.hardrock.com/cafes/lagos/"/>
    <hyperlink ref="C130" r:id="rId97" display="http://www.hardrock.com/cafes/lake-tahoe/"/>
    <hyperlink ref="C131" r:id="rId98" display="http://www.hardrock.com/cafes/las-vegas/"/>
    <hyperlink ref="C132" r:id="rId99" display="http://www.hardrock.com/cafes/las-vegas-at-hard-rock-hotel/"/>
    <hyperlink ref="C133" r:id="rId100" display="http://www.hardrock.com/cafes/lima/"/>
    <hyperlink ref="C134" r:id="rId101" display="http://www.hardrock.com/cafes/lisbon/"/>
    <hyperlink ref="C135" r:id="rId102" display="http://www.hardrock.com/cafes/london/"/>
    <hyperlink ref="C136" r:id="rId103" display="http://www.hardrock.com/cafes/louisville/"/>
    <hyperlink ref="C137" r:id="rId104" display="http://www.hardrock.com/cafes/macau/"/>
    <hyperlink ref="C138" r:id="rId105" display="http://www.hardrockhotelmacau.com/"/>
    <hyperlink ref="C139" r:id="rId106" display="http://www.hardrock.com/cafes/madrid/"/>
    <hyperlink ref="C140" r:id="rId107" display="http://www.hardrock.com/cafes/makati/"/>
    <hyperlink ref="C141" r:id="rId108" display="http://www.hardrock.com/cafes/mall-of-america/"/>
    <hyperlink ref="C142" r:id="rId109" display="http://www.hardrock.com/cafes/mallorca/"/>
    <hyperlink ref="C143" r:id="rId110" display="http://www.hardrock.com/cafes/malta/"/>
    <hyperlink ref="C144" r:id="rId111" display="http://www.hardrock.com/cafes/malta-bar-%28valletta%29/"/>
    <hyperlink ref="C145" r:id="rId112" display="http://www.hardrock.com/cafes/manchester/"/>
    <hyperlink ref="C146" r:id="rId113" display="http://www.hardrock.com/cafes/marbella/"/>
    <hyperlink ref="C147" r:id="rId114" display="http://www.hardrock.com/cafes/margarita/"/>
    <hyperlink ref="C148" r:id="rId115" display="http://www.hardrock.com/cafes/marseille/"/>
    <hyperlink ref="C149" r:id="rId116" display="http://www.hardrock.com/cafes/maui/"/>
    <hyperlink ref="C150" r:id="rId117" display="http://www.hardrock.com/cafes/melaka/"/>
    <hyperlink ref="C151" r:id="rId118" display="http://www.hardrock.com/cafes/memphis/"/>
    <hyperlink ref="C152" r:id="rId119" display="http://www.hardrock.com/cafes/miami/"/>
    <hyperlink ref="C154" r:id="rId120" display="http://www.hardrock.com/cafes/moscow/"/>
    <hyperlink ref="C155" r:id="rId121" display="http://www.hardrock.com/cafes/mumbai-andheri/"/>
    <hyperlink ref="C156" r:id="rId122" display="http://www.hardrock.com/cafes/mumbai-worli/"/>
    <hyperlink ref="C157" r:id="rId123" display="http://www.hardrock.com/cafes/munich/"/>
    <hyperlink ref="C158" r:id="rId124" display="http://www.hardrock.com/cafes/myrtle-beach/"/>
    <hyperlink ref="C159" r:id="rId125" display="http://www.hardrock.com/cafes/nabq/"/>
    <hyperlink ref="C160" r:id="rId126" display="http://www.hardrock.com/cafes/nashville/"/>
    <hyperlink ref="C161" r:id="rId127" display="http://www.hardrock.com/cafes/nassau/"/>
    <hyperlink ref="C162" r:id="rId128" display="http://www.hardrock.com/cafes/new-delhi/"/>
    <hyperlink ref="C163" r:id="rId129" display="http://www.hardrock.com/cafes/new-orleans/"/>
    <hyperlink ref="C164" r:id="rId130" display="http://www.hardrock.com/cafes/new-york/"/>
    <hyperlink ref="C165" r:id="rId131" display="http://www.hardrock.com/cafes/niagara-falls-canada/"/>
    <hyperlink ref="C166" r:id="rId132" display="http://www.hardrock.com/cafes/niagara-falls-usa/"/>
    <hyperlink ref="C167" r:id="rId133" display="http://www.hardrock.com/cafes/nice/"/>
    <hyperlink ref="C168" r:id="rId134" display="http://www.hardrock.com/cafes/northfield-park/"/>
    <hyperlink ref="C169" r:id="rId135" display="http://www.hardrock.com/cafes/orlando/"/>
    <hyperlink ref="C170" r:id="rId136" display="http://www.hardrockhotelorlando.com/"/>
    <hyperlink ref="C171" r:id="rId137" display="http://www.hardrock.com/live/locations/orlando/"/>
    <hyperlink ref="C172" r:id="rId138" display="http://www.hardrock.com/cafes/osaka/"/>
    <hyperlink ref="C173" r:id="rId139" display="http://www.hardrock.com/cafes/osaka-universal/"/>
    <hyperlink ref="C174" r:id="rId140" display="http://www.hardrock.com/cafes/oslo/"/>
    <hyperlink ref="C175" r:id="rId141" display="http://www.hrhpalmsprings.com/"/>
    <hyperlink ref="C176" r:id="rId142" display="http://www.hardrock.com/cafes/panama/"/>
    <hyperlink ref="C177" r:id="rId143" display="http://www.hrhpanamamegapolis.com/"/>
    <hyperlink ref="C178" r:id="rId144" display="http://www.hardrock.com/cafes/paris/"/>
    <hyperlink ref="C179" r:id="rId145" display="http://www.hardrock.com/cafes/philadelphia/"/>
    <hyperlink ref="C180" r:id="rId146" display="http://www.hardrock.com/cafes/phoenix/"/>
    <hyperlink ref="C181" r:id="rId147" display="http://www.hardrock.com/cafes/phuket/"/>
    <hyperlink ref="C182" r:id="rId148" display="http://www.hardrock.com/cafes/pigeon-forge/"/>
    <hyperlink ref="C183" r:id="rId149" display="http://www.hardrock.com/cafes/pittsburgh/"/>
    <hyperlink ref="C184" r:id="rId150" display="http://www.hardrock.com/cafes/podgorica/"/>
    <hyperlink ref="C185" r:id="rId151" display="http://www.hardrock.com/cafes/port-el-kantaoui/"/>
    <hyperlink ref="C186" r:id="rId152" display="http://www.hardrock.com/cafes/prague/"/>
    <hyperlink ref="C187" r:id="rId153" display="http://www.hardrock.com/cafes/pune/"/>
    <hyperlink ref="C188" r:id="rId154" display="http://www.hardrock.com/cafes/punta-cana/"/>
    <hyperlink ref="C190" r:id="rId155" display="http://www.hardrockhotelpuntacana.com/"/>
    <hyperlink ref="C193" r:id="rId156" display="http://www.hardrock.com/cafes/rome/"/>
    <hyperlink ref="C194" r:id="rId157" display="http://www.hardrock.com/cafes/san-antonio/"/>
    <hyperlink ref="C195" r:id="rId158" display="http://www.hardrock.com/cafes/san-diego/"/>
    <hyperlink ref="C196" r:id="rId159" display="http://www.hardrockhotelsd.com/?chebs=HRI_microsite"/>
    <hyperlink ref="C197" r:id="rId160" display="http://www.hardrock.com/cafes/san-francisco/"/>
    <hyperlink ref="C198" r:id="rId161" display="http://www.hardrock.com/cafes/san-jose/"/>
    <hyperlink ref="C199" r:id="rId162" display="http://www.hardrock.com/cafes/santa-cruz/"/>
    <hyperlink ref="C200" r:id="rId163" display="http://www.hardrock.com/cafes/santiago/"/>
    <hyperlink ref="C201" r:id="rId164" display="http://www.hardrock.com/cafes/santo-domingo/"/>
    <hyperlink ref="C203" r:id="rId165" display="http://www.hardrock.com/cafes/seattle/"/>
    <hyperlink ref="C204" r:id="rId166" display="http://www.hardrock.com/cafes/sentosa/"/>
    <hyperlink ref="C205" r:id="rId167" display="http://www.hardrock.com/cafes/seoul/"/>
    <hyperlink ref="C206" r:id="rId168" display="http://www.hardrock.com/cafes/seville/"/>
    <hyperlink ref="C207" r:id="rId169" display="http://www.hardrock.com/cafes/sharm-el-sheikh/"/>
    <hyperlink ref="C208" r:id="rId170" display="http://www.hardrock.com/cafes/singapore/"/>
    <hyperlink ref="C209" r:id="rId171" display="http://www.hardrock.com/cafes/st-louis/"/>
    <hyperlink ref="C210" r:id="rId172" display="http://www.hardrock.com/cafes/st-maarten/"/>
    <hyperlink ref="C211" r:id="rId173" display="http://www.hardrock.com/cafes/surfers-paradise/"/>
    <hyperlink ref="C212" r:id="rId174" display="http://www.hardrock.com/cafes/sydney/"/>
    <hyperlink ref="C213" r:id="rId175" display="http://www.hardrock.com/cafes/tampa/"/>
    <hyperlink ref="C214" r:id="rId176" display="http://www.hardrock.com/cafes/tampa-airport/"/>
    <hyperlink ref="C215" r:id="rId177" display="http://www.hardrockhotelcasinotampa.com/"/>
    <hyperlink ref="C216" r:id="rId178" display="http://www.hardrock.com/cafes/tbilisi/"/>
    <hyperlink ref="C217" r:id="rId179" display="http://www.hardrock.com/cafes/tenerife/"/>
    <hyperlink ref="C218" r:id="rId180" display="http://www.hardrock.com/cafes/tokyo-roppongi/"/>
    <hyperlink ref="C219" r:id="rId181" display="http://www.hardrock.com/cafes/tokyo-uyeno-eki/"/>
    <hyperlink ref="C220" r:id="rId182" display="http://www.hardrock.com/cafes/toronto/"/>
    <hyperlink ref="C221" r:id="rId183" display="http://www.hardrockhotels.com/vallarta.aspx"/>
    <hyperlink ref="C222" r:id="rId184" display="http://www.hardrock.com/cafes/venice/"/>
    <hyperlink ref="C223" r:id="rId185" display="http://www.hardrock.com/cafes/vienna/"/>
    <hyperlink ref="C224" r:id="rId186" display="http://www.hardrock.com/cafes/vientiane/"/>
    <hyperlink ref="C225" r:id="rId187" display="http://www.hardrock.com/cafes/warsaw/"/>
    <hyperlink ref="C226" r:id="rId188" display="http://www.hardrock.com/cafes/washington-dc/"/>
    <hyperlink ref="C227" r:id="rId189" display="http://www.hardrock.com/cafes/yankee-stadium/"/>
    <hyperlink ref="C228" r:id="rId190" display="http://www.hardrock.com/cafes/yokohama/"/>
    <hyperlink ref="C233" r:id="rId191" display="http://bali.hardrockhotels.net/"/>
    <hyperlink ref="C234" r:id="rId192" display="http://www.hardrock.com/cafes/gothenburg/"/>
    <hyperlink ref="C235" r:id="rId193" display="http://www.hardrock.com/cafes/guam/"/>
    <hyperlink ref="C236" r:id="rId194" display="http://www.hardrock.com/cafes/ho-chi-minh-city/"/>
    <hyperlink ref="C239" r:id="rId195" display="http://www.hardrockhotel.com/"/>
    <hyperlink ref="C240" r:id="rId196" display="http://www.hardrockhotelmacau.com/"/>
    <hyperlink ref="C241" r:id="rId197" display="http://www.hardrock.com/cafes/malta/"/>
    <hyperlink ref="C242" r:id="rId198" display="http://www.hardrock.com/cafes/pattaya/"/>
    <hyperlink ref="C243" r:id="rId199" display="http://pattaya.hardrockhotels.net/"/>
    <hyperlink ref="C244" r:id="rId200" display="http://www.hardrock.com/cafes/penang/"/>
    <hyperlink ref="C245" r:id="rId201" display="http://penang.hardrockhotels.net/"/>
    <hyperlink ref="C246" r:id="rId202" display="http://www.hardrock.com/cafes/saipan/"/>
    <hyperlink ref="C247" r:id="rId203" display="http://www.hardrockhotelsd.com/"/>
    <hyperlink ref="C248" r:id="rId204" display="http://www.hardrock.com/cafes/singapore-airport/"/>
    <hyperlink ref="C249" r:id="rId205" display="https://www.hardrock.com/locations.aspx"/>
    <hyperlink ref="C251" r:id="rId206" display="http://www.hardrock.com/cafes/stockholm/"/>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statistic-snapshot-20180701</vt:lpstr>
      <vt:lpstr>rates</vt:lpstr>
      <vt:lpstr>AAA</vt:lpstr>
      <vt:lpstr>All Locations</vt:lpstr>
      <vt:lpstr>Participating</vt:lpstr>
      <vt:lpstr>Non Participating</vt:lpstr>
      <vt:lpstr>Participating link</vt:lpstr>
      <vt:lpstr>'statistic-snapshot-20180701'!Druckbereich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2015-03-16T07:50:23Z</cp:lastPrinted>
  <dcterms:created xsi:type="dcterms:W3CDTF">2010-07-27T12:55:55Z</dcterms:created>
  <dcterms:modified xsi:type="dcterms:W3CDTF">2018-07-01T05:18:48Z</dcterms:modified>
</cp:coreProperties>
</file>